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11640" firstSheet="3" activeTab="3"/>
  </bookViews>
  <sheets>
    <sheet name="нас.ТЕ" sheetId="1" r:id="rId1"/>
    <sheet name="нас. ВТЕ" sheetId="2" r:id="rId2"/>
    <sheet name="нас. ТТЕ" sheetId="3" r:id="rId3"/>
    <sheet name="нас.ПТЕ" sheetId="4" r:id="rId4"/>
    <sheet name="Бюд. і інші ТЕ" sheetId="5" r:id="rId5"/>
    <sheet name="бюдж.ВТЕ" sheetId="6" r:id="rId6"/>
    <sheet name="бюджТТЕ" sheetId="7" r:id="rId7"/>
    <sheet name="бюдж ПТЕ" sheetId="8" r:id="rId8"/>
    <sheet name="Лист3" sheetId="9" r:id="rId9"/>
  </sheets>
  <definedNames/>
  <calcPr fullCalcOnLoad="1"/>
</workbook>
</file>

<file path=xl/sharedStrings.xml><?xml version="1.0" encoding="utf-8"?>
<sst xmlns="http://schemas.openxmlformats.org/spreadsheetml/2006/main" count="753" uniqueCount="100">
  <si>
    <t>комунального підприємства по експлуатації теплового господарства «Тепловик» Старокостянтинівської міської ради</t>
  </si>
  <si>
    <t>Без ПДВ</t>
  </si>
  <si>
    <t>№ з/п</t>
  </si>
  <si>
    <t>Найменування  показників</t>
  </si>
  <si>
    <t>Для потреб населення</t>
  </si>
  <si>
    <t>тис. грн на рік</t>
  </si>
  <si>
    <t>грн/Гкал</t>
  </si>
  <si>
    <t>Виробнича собівартість, у т. ч.:</t>
  </si>
  <si>
    <t>прямі матеріальні витрати, у т. ч.:</t>
  </si>
  <si>
    <t>витрати на паливо для виробництва теплової енергії котельнями</t>
  </si>
  <si>
    <t>витрати на електроенергію</t>
  </si>
  <si>
    <t>собівартість  теплової енергії власних  ТЕЦ,  ТЕС,  АЕС,  КГУ, у т. ч.:</t>
  </si>
  <si>
    <t>1.1.3.1</t>
  </si>
  <si>
    <t>витрати на паливо у собівартості теплової енергії власних ТЕЦ, ТЕС, АЕС, КГУ</t>
  </si>
  <si>
    <t>витрати на покупну теплову енергію, у т. ч.:</t>
  </si>
  <si>
    <t>1.1.4.1</t>
  </si>
  <si>
    <t>витрати на паливо у витратах на покупну теплову енергію</t>
  </si>
  <si>
    <t>вода для технологічних потреб та водовідведення</t>
  </si>
  <si>
    <t>матеріали, запасні частини та інші матеріальні ресурси</t>
  </si>
  <si>
    <t>прямі витрати на оплату праці з відрахуваннями на соціальні заходи</t>
  </si>
  <si>
    <t>інші прямі витрати, у т. ч.:</t>
  </si>
  <si>
    <t>амортизаційні відрахування</t>
  </si>
  <si>
    <t>інші прямі витрати</t>
  </si>
  <si>
    <t>загальновиробничі витрати, у т. ч.:</t>
  </si>
  <si>
    <t>витрати на оплату праці з відрахуваннями на соціальні заходи</t>
  </si>
  <si>
    <t>інші витрати</t>
  </si>
  <si>
    <t>Адміністративні витрати, у т. ч.:</t>
  </si>
  <si>
    <t>Витрати на збут, у т.ч.:</t>
  </si>
  <si>
    <t>Фінансові витрати</t>
  </si>
  <si>
    <t>Повна собівартість</t>
  </si>
  <si>
    <t>Витрати на покриття втрат</t>
  </si>
  <si>
    <t>Розрахунковий прибуток, у т. ч.:</t>
  </si>
  <si>
    <t>податок на прибуток</t>
  </si>
  <si>
    <t>резервний фонд (капітал) та дивіденди</t>
  </si>
  <si>
    <t>на розвиток виробництва (виробничі інвестиції)</t>
  </si>
  <si>
    <t>інше використання прибутку (прибуток у тарифах ТЕЦ, ТЕС, КГУ)</t>
  </si>
  <si>
    <t>Вартість  теплової енергії за відповідним тарифом</t>
  </si>
  <si>
    <t>Тариф на теплову енергію, грн/Гкал, у т. ч.:</t>
  </si>
  <si>
    <t>Паливна складова</t>
  </si>
  <si>
    <t>Решта витрат, крім паливної складової</t>
  </si>
  <si>
    <t>Паливна складова, %</t>
  </si>
  <si>
    <t>Решта витрат, крім паливної складової, %</t>
  </si>
  <si>
    <t>Обсяг реалізації теплової енергії власним споживачам, Гкал</t>
  </si>
  <si>
    <t>Рівень рентабельності, %</t>
  </si>
  <si>
    <t xml:space="preserve">        </t>
  </si>
  <si>
    <t>1</t>
  </si>
  <si>
    <t>1.1</t>
  </si>
  <si>
    <t>1.1.1</t>
  </si>
  <si>
    <t>1.1.2</t>
  </si>
  <si>
    <t>1.1.3</t>
  </si>
  <si>
    <t>1.1.4</t>
  </si>
  <si>
    <t>1.1.5</t>
  </si>
  <si>
    <t>1.1.6</t>
  </si>
  <si>
    <t>1.2</t>
  </si>
  <si>
    <t>1.3</t>
  </si>
  <si>
    <t>1.3.1</t>
  </si>
  <si>
    <t>1.3.2</t>
  </si>
  <si>
    <t>1.4</t>
  </si>
  <si>
    <t>1.4.1</t>
  </si>
  <si>
    <t>1.4.2</t>
  </si>
  <si>
    <t>2</t>
  </si>
  <si>
    <t>2.1</t>
  </si>
  <si>
    <t>2.2</t>
  </si>
  <si>
    <t>3</t>
  </si>
  <si>
    <t>3.1</t>
  </si>
  <si>
    <t>3.2</t>
  </si>
  <si>
    <t>4</t>
  </si>
  <si>
    <t>5</t>
  </si>
  <si>
    <t>6</t>
  </si>
  <si>
    <t>7</t>
  </si>
  <si>
    <t>7.1</t>
  </si>
  <si>
    <t>7.2</t>
  </si>
  <si>
    <t>7.3</t>
  </si>
  <si>
    <t>7.4</t>
  </si>
  <si>
    <t>8</t>
  </si>
  <si>
    <t>9</t>
  </si>
  <si>
    <t>9.1</t>
  </si>
  <si>
    <t>9.2</t>
  </si>
  <si>
    <t>10</t>
  </si>
  <si>
    <t>11</t>
  </si>
  <si>
    <t>12</t>
  </si>
  <si>
    <t>13</t>
  </si>
  <si>
    <t>Додаток 1</t>
  </si>
  <si>
    <t>Додаток 2</t>
  </si>
  <si>
    <t>х</t>
  </si>
  <si>
    <t>14</t>
  </si>
  <si>
    <t>Тариф на теплову енергію, грн/Гкал, з ПДВ</t>
  </si>
  <si>
    <t>Структура тарифу на траспортування теплової  енергії</t>
  </si>
  <si>
    <t>Структура тарифу на постачання теплової  енергії</t>
  </si>
  <si>
    <t>Додаток 3</t>
  </si>
  <si>
    <t>Додаток 4</t>
  </si>
  <si>
    <t>Для потреб бюджетних установ</t>
  </si>
  <si>
    <t>Для потреб інших споживачів</t>
  </si>
  <si>
    <t>Додаток2</t>
  </si>
  <si>
    <t xml:space="preserve"> Планова структура тарифу на теплову  енергію</t>
  </si>
  <si>
    <t>планова структура  тарифу на виробництво теплової  енергії</t>
  </si>
  <si>
    <t>Планова структура тарифу на траспортування теплової  енергії</t>
  </si>
  <si>
    <t>Планова структура тарифу на постачання теплової  енергії</t>
  </si>
  <si>
    <t>планова структура тарифу на теплову  енергію</t>
  </si>
  <si>
    <t>Планова структура тарифу на виробництво теплової  енергії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</si>
</sst>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₴_-;\-* #,##0_₴_-;_-* &quot;-&quot;_₴_-;_-@_-"/>
    <numFmt numFmtId="165" formatCode="_-* #,##0.00_₴_-;\-* #,##0.00_₴_-;_-* &quot;-&quot;??_₴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9.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b/>
      <sz val="10"/>
      <color indexed="8"/>
      <name val="Tempus Sans ITC"/>
      <family val="5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3.5"/>
      <color theme="1"/>
      <name val="Times New Roman"/>
      <family val="1"/>
    </font>
    <font>
      <b/>
      <sz val="9.5"/>
      <color theme="1"/>
      <name val="Times New Roman"/>
      <family val="1"/>
    </font>
    <font>
      <sz val="9.5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empus Sans ITC"/>
      <family val="5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49" fontId="52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53" fillId="0" borderId="0" xfId="0" applyNumberFormat="1" applyFont="1" applyAlignment="1">
      <alignment vertical="center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vertical="center" wrapText="1"/>
    </xf>
    <xf numFmtId="49" fontId="57" fillId="0" borderId="10" xfId="0" applyNumberFormat="1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49" fontId="58" fillId="0" borderId="10" xfId="0" applyNumberFormat="1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 indent="12"/>
    </xf>
    <xf numFmtId="0" fontId="59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9" fontId="52" fillId="0" borderId="0" xfId="0" applyNumberFormat="1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1" fontId="54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54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 wrapText="1"/>
    </xf>
    <xf numFmtId="49" fontId="5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16" fillId="0" borderId="10" xfId="0" applyNumberFormat="1" applyFont="1" applyBorder="1" applyAlignment="1">
      <alignment horizontal="center"/>
    </xf>
    <xf numFmtId="49" fontId="62" fillId="0" borderId="0" xfId="0" applyNumberFormat="1" applyFont="1" applyAlignment="1">
      <alignment horizontal="left" vertical="center"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vertical="center"/>
    </xf>
    <xf numFmtId="0" fontId="64" fillId="0" borderId="0" xfId="0" applyFont="1" applyAlignment="1">
      <alignment/>
    </xf>
    <xf numFmtId="49" fontId="52" fillId="0" borderId="10" xfId="0" applyNumberFormat="1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 indent="12"/>
    </xf>
    <xf numFmtId="0" fontId="65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49" fontId="52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49" fontId="63" fillId="0" borderId="0" xfId="0" applyNumberFormat="1" applyFont="1" applyAlignment="1">
      <alignment/>
    </xf>
    <xf numFmtId="49" fontId="54" fillId="0" borderId="0" xfId="0" applyNumberFormat="1" applyFont="1" applyAlignment="1">
      <alignment horizontal="left" vertical="center"/>
    </xf>
    <xf numFmtId="0" fontId="54" fillId="0" borderId="0" xfId="0" applyFont="1" applyAlignment="1">
      <alignment vertical="center"/>
    </xf>
    <xf numFmtId="0" fontId="53" fillId="0" borderId="10" xfId="0" applyFont="1" applyBorder="1" applyAlignment="1">
      <alignment horizontal="right" vertical="center" wrapText="1"/>
    </xf>
    <xf numFmtId="0" fontId="61" fillId="0" borderId="10" xfId="0" applyFont="1" applyBorder="1" applyAlignment="1">
      <alignment horizontal="right" vertical="center" wrapText="1"/>
    </xf>
    <xf numFmtId="2" fontId="61" fillId="0" borderId="10" xfId="0" applyNumberFormat="1" applyFont="1" applyBorder="1" applyAlignment="1">
      <alignment horizontal="right" vertical="center" wrapText="1"/>
    </xf>
    <xf numFmtId="2" fontId="53" fillId="0" borderId="10" xfId="0" applyNumberFormat="1" applyFont="1" applyBorder="1" applyAlignment="1">
      <alignment horizontal="right" vertical="center" wrapText="1"/>
    </xf>
    <xf numFmtId="1" fontId="53" fillId="0" borderId="10" xfId="0" applyNumberFormat="1" applyFont="1" applyBorder="1" applyAlignment="1">
      <alignment horizontal="right" vertical="center" wrapText="1"/>
    </xf>
    <xf numFmtId="0" fontId="61" fillId="0" borderId="10" xfId="0" applyFont="1" applyBorder="1" applyAlignment="1">
      <alignment horizontal="center"/>
    </xf>
    <xf numFmtId="2" fontId="53" fillId="0" borderId="10" xfId="0" applyNumberFormat="1" applyFont="1" applyBorder="1" applyAlignment="1">
      <alignment horizontal="right"/>
    </xf>
    <xf numFmtId="49" fontId="61" fillId="0" borderId="0" xfId="0" applyNumberFormat="1" applyFont="1" applyAlignment="1">
      <alignment/>
    </xf>
    <xf numFmtId="0" fontId="53" fillId="0" borderId="0" xfId="0" applyFont="1" applyAlignment="1">
      <alignment vertical="center"/>
    </xf>
    <xf numFmtId="0" fontId="61" fillId="0" borderId="0" xfId="0" applyFont="1" applyAlignment="1">
      <alignment/>
    </xf>
    <xf numFmtId="49" fontId="53" fillId="0" borderId="0" xfId="0" applyNumberFormat="1" applyFont="1" applyAlignment="1">
      <alignment horizontal="left" vertical="center"/>
    </xf>
    <xf numFmtId="0" fontId="53" fillId="0" borderId="0" xfId="0" applyFont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65" fontId="11" fillId="0" borderId="10" xfId="58" applyFont="1" applyBorder="1" applyAlignment="1">
      <alignment horizontal="center" vertical="center" wrapText="1"/>
    </xf>
    <xf numFmtId="165" fontId="54" fillId="0" borderId="10" xfId="58" applyFont="1" applyBorder="1" applyAlignment="1">
      <alignment horizontal="center" vertical="center" wrapText="1"/>
    </xf>
    <xf numFmtId="165" fontId="55" fillId="0" borderId="10" xfId="58" applyFont="1" applyBorder="1" applyAlignment="1">
      <alignment horizontal="center" vertical="center" wrapText="1"/>
    </xf>
    <xf numFmtId="165" fontId="56" fillId="0" borderId="10" xfId="58" applyFont="1" applyBorder="1" applyAlignment="1">
      <alignment vertical="center" wrapText="1"/>
    </xf>
    <xf numFmtId="165" fontId="52" fillId="0" borderId="10" xfId="58" applyFont="1" applyBorder="1" applyAlignment="1">
      <alignment horizontal="center"/>
    </xf>
    <xf numFmtId="2" fontId="52" fillId="0" borderId="10" xfId="0" applyNumberFormat="1" applyFont="1" applyBorder="1" applyAlignment="1">
      <alignment horizontal="center" vertical="center"/>
    </xf>
    <xf numFmtId="165" fontId="11" fillId="0" borderId="10" xfId="58" applyFont="1" applyBorder="1" applyAlignment="1">
      <alignment vertical="center" wrapText="1"/>
    </xf>
    <xf numFmtId="165" fontId="16" fillId="0" borderId="10" xfId="58" applyFont="1" applyBorder="1" applyAlignment="1">
      <alignment horizontal="center" vertical="center" wrapText="1"/>
    </xf>
    <xf numFmtId="165" fontId="52" fillId="0" borderId="10" xfId="58" applyFont="1" applyBorder="1" applyAlignment="1">
      <alignment horizontal="center" vertical="center" wrapText="1"/>
    </xf>
    <xf numFmtId="165" fontId="65" fillId="0" borderId="10" xfId="58" applyFont="1" applyBorder="1" applyAlignment="1">
      <alignment horizontal="center" vertical="center" wrapText="1"/>
    </xf>
    <xf numFmtId="165" fontId="53" fillId="0" borderId="10" xfId="58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righ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right" vertical="center" wrapText="1"/>
    </xf>
    <xf numFmtId="2" fontId="61" fillId="0" borderId="10" xfId="0" applyNumberFormat="1" applyFont="1" applyFill="1" applyBorder="1" applyAlignment="1">
      <alignment horizontal="right" vertical="center" wrapText="1"/>
    </xf>
    <xf numFmtId="2" fontId="53" fillId="0" borderId="10" xfId="0" applyNumberFormat="1" applyFont="1" applyFill="1" applyBorder="1" applyAlignment="1">
      <alignment horizontal="right" vertical="center" wrapText="1"/>
    </xf>
    <xf numFmtId="165" fontId="61" fillId="0" borderId="10" xfId="58" applyFont="1" applyFill="1" applyBorder="1" applyAlignment="1">
      <alignment horizontal="right" vertical="center" wrapText="1"/>
    </xf>
    <xf numFmtId="165" fontId="53" fillId="0" borderId="10" xfId="58" applyFont="1" applyFill="1" applyBorder="1" applyAlignment="1">
      <alignment horizontal="center" vertical="center" wrapText="1"/>
    </xf>
    <xf numFmtId="165" fontId="13" fillId="0" borderId="10" xfId="58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5" fontId="13" fillId="0" borderId="10" xfId="58" applyFont="1" applyBorder="1" applyAlignment="1">
      <alignment horizontal="center" vertical="center"/>
    </xf>
    <xf numFmtId="0" fontId="54" fillId="0" borderId="0" xfId="0" applyFont="1" applyAlignment="1">
      <alignment/>
    </xf>
    <xf numFmtId="49" fontId="54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 wrapText="1"/>
    </xf>
    <xf numFmtId="165" fontId="0" fillId="0" borderId="0" xfId="0" applyNumberFormat="1" applyBorder="1" applyAlignment="1">
      <alignment/>
    </xf>
    <xf numFmtId="165" fontId="59" fillId="0" borderId="10" xfId="58" applyFont="1" applyBorder="1" applyAlignment="1">
      <alignment horizontal="center" vertical="center" wrapText="1"/>
    </xf>
    <xf numFmtId="165" fontId="60" fillId="0" borderId="10" xfId="58" applyFont="1" applyBorder="1" applyAlignment="1">
      <alignment horizontal="center" vertical="center" wrapText="1"/>
    </xf>
    <xf numFmtId="165" fontId="54" fillId="0" borderId="10" xfId="58" applyFont="1" applyBorder="1" applyAlignment="1">
      <alignment horizontal="left" vertical="center" wrapText="1"/>
    </xf>
    <xf numFmtId="165" fontId="55" fillId="0" borderId="10" xfId="58" applyFont="1" applyBorder="1" applyAlignment="1">
      <alignment horizontal="left" vertical="center" wrapText="1"/>
    </xf>
    <xf numFmtId="165" fontId="54" fillId="0" borderId="10" xfId="58" applyFont="1" applyBorder="1" applyAlignment="1">
      <alignment horizontal="center" vertical="center"/>
    </xf>
    <xf numFmtId="165" fontId="0" fillId="0" borderId="10" xfId="58" applyFont="1" applyBorder="1" applyAlignment="1">
      <alignment horizontal="center"/>
    </xf>
    <xf numFmtId="165" fontId="16" fillId="0" borderId="10" xfId="58" applyFont="1" applyBorder="1" applyAlignment="1">
      <alignment horizontal="center"/>
    </xf>
    <xf numFmtId="165" fontId="15" fillId="0" borderId="10" xfId="58" applyFont="1" applyBorder="1" applyAlignment="1">
      <alignment horizontal="center"/>
    </xf>
    <xf numFmtId="165" fontId="54" fillId="0" borderId="10" xfId="58" applyFont="1" applyBorder="1" applyAlignment="1">
      <alignment wrapText="1"/>
    </xf>
    <xf numFmtId="164" fontId="54" fillId="0" borderId="10" xfId="58" applyNumberFormat="1" applyFont="1" applyBorder="1" applyAlignment="1">
      <alignment wrapText="1"/>
    </xf>
    <xf numFmtId="165" fontId="54" fillId="0" borderId="10" xfId="58" applyFont="1" applyBorder="1" applyAlignment="1">
      <alignment vertical="center" wrapText="1"/>
    </xf>
    <xf numFmtId="165" fontId="55" fillId="0" borderId="10" xfId="58" applyFont="1" applyBorder="1" applyAlignment="1">
      <alignment vertical="center" wrapText="1"/>
    </xf>
    <xf numFmtId="165" fontId="54" fillId="0" borderId="10" xfId="58" applyFont="1" applyFill="1" applyBorder="1" applyAlignment="1">
      <alignment vertical="center" wrapText="1"/>
    </xf>
    <xf numFmtId="165" fontId="55" fillId="0" borderId="10" xfId="58" applyFont="1" applyFill="1" applyBorder="1" applyAlignment="1">
      <alignment vertical="center" wrapText="1"/>
    </xf>
    <xf numFmtId="165" fontId="13" fillId="0" borderId="11" xfId="58" applyFont="1" applyBorder="1" applyAlignment="1">
      <alignment horizontal="center" vertical="center"/>
    </xf>
    <xf numFmtId="165" fontId="13" fillId="0" borderId="12" xfId="58" applyFont="1" applyBorder="1" applyAlignment="1">
      <alignment horizontal="center" vertical="center"/>
    </xf>
    <xf numFmtId="164" fontId="13" fillId="0" borderId="11" xfId="58" applyNumberFormat="1" applyFont="1" applyBorder="1" applyAlignment="1">
      <alignment horizontal="center" vertical="center"/>
    </xf>
    <xf numFmtId="164" fontId="13" fillId="0" borderId="10" xfId="58" applyNumberFormat="1" applyFont="1" applyBorder="1" applyAlignment="1">
      <alignment horizontal="center" vertical="center"/>
    </xf>
    <xf numFmtId="164" fontId="13" fillId="0" borderId="12" xfId="58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165" fontId="16" fillId="0" borderId="0" xfId="58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65" fontId="11" fillId="0" borderId="0" xfId="58" applyFont="1" applyBorder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165" fontId="52" fillId="0" borderId="0" xfId="58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165" fontId="65" fillId="0" borderId="0" xfId="58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165" fontId="54" fillId="0" borderId="0" xfId="58" applyFont="1" applyBorder="1" applyAlignment="1">
      <alignment horizontal="center" vertical="center" wrapText="1"/>
    </xf>
    <xf numFmtId="165" fontId="55" fillId="0" borderId="0" xfId="58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1" fontId="52" fillId="0" borderId="0" xfId="0" applyNumberFormat="1" applyFont="1" applyBorder="1" applyAlignment="1">
      <alignment horizontal="center" vertical="center" wrapText="1"/>
    </xf>
    <xf numFmtId="1" fontId="54" fillId="0" borderId="0" xfId="0" applyNumberFormat="1" applyFont="1" applyBorder="1" applyAlignment="1">
      <alignment horizontal="center" vertical="center" wrapText="1"/>
    </xf>
    <xf numFmtId="0" fontId="65" fillId="0" borderId="0" xfId="0" applyFont="1" applyBorder="1" applyAlignment="1">
      <alignment vertical="center" wrapText="1"/>
    </xf>
    <xf numFmtId="0" fontId="63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52" fillId="0" borderId="0" xfId="0" applyNumberFormat="1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/>
    </xf>
    <xf numFmtId="49" fontId="53" fillId="0" borderId="0" xfId="0" applyNumberFormat="1" applyFont="1" applyAlignment="1">
      <alignment horizontal="center" vertical="center" wrapText="1"/>
    </xf>
    <xf numFmtId="49" fontId="54" fillId="0" borderId="15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49" fontId="58" fillId="0" borderId="16" xfId="0" applyNumberFormat="1" applyFont="1" applyBorder="1" applyAlignment="1">
      <alignment horizontal="center" vertical="center" wrapText="1"/>
    </xf>
    <xf numFmtId="49" fontId="58" fillId="0" borderId="17" xfId="0" applyNumberFormat="1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61" fillId="0" borderId="0" xfId="0" applyNumberFormat="1" applyFont="1" applyAlignment="1">
      <alignment horizontal="right"/>
    </xf>
    <xf numFmtId="49" fontId="53" fillId="0" borderId="15" xfId="0" applyNumberFormat="1" applyFont="1" applyBorder="1" applyAlignment="1">
      <alignment horizontal="right" vertical="center"/>
    </xf>
    <xf numFmtId="49" fontId="53" fillId="0" borderId="16" xfId="0" applyNumberFormat="1" applyFont="1" applyBorder="1" applyAlignment="1">
      <alignment horizontal="center" vertical="center" wrapText="1"/>
    </xf>
    <xf numFmtId="49" fontId="53" fillId="0" borderId="17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63" fillId="0" borderId="0" xfId="0" applyNumberFormat="1" applyFont="1" applyAlignment="1">
      <alignment horizontal="right"/>
    </xf>
    <xf numFmtId="49" fontId="52" fillId="0" borderId="0" xfId="0" applyNumberFormat="1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 wrapText="1"/>
    </xf>
    <xf numFmtId="49" fontId="52" fillId="0" borderId="15" xfId="0" applyNumberFormat="1" applyFont="1" applyBorder="1" applyAlignment="1">
      <alignment horizontal="right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165" fontId="53" fillId="0" borderId="0" xfId="58" applyFont="1" applyAlignment="1">
      <alignment horizontal="center" vertical="center"/>
    </xf>
    <xf numFmtId="165" fontId="53" fillId="0" borderId="0" xfId="58" applyFont="1" applyAlignment="1">
      <alignment horizontal="center" vertical="center" wrapText="1"/>
    </xf>
    <xf numFmtId="165" fontId="54" fillId="0" borderId="15" xfId="58" applyFont="1" applyBorder="1" applyAlignment="1">
      <alignment horizontal="right" vertical="center"/>
    </xf>
    <xf numFmtId="165" fontId="58" fillId="0" borderId="16" xfId="58" applyFont="1" applyBorder="1" applyAlignment="1">
      <alignment horizontal="center" vertical="center" wrapText="1"/>
    </xf>
    <xf numFmtId="165" fontId="58" fillId="0" borderId="17" xfId="58" applyFont="1" applyBorder="1" applyAlignment="1">
      <alignment horizontal="center" vertical="center" wrapText="1"/>
    </xf>
    <xf numFmtId="165" fontId="58" fillId="0" borderId="13" xfId="58" applyFont="1" applyBorder="1" applyAlignment="1">
      <alignment horizontal="center" vertical="center" wrapText="1"/>
    </xf>
    <xf numFmtId="165" fontId="58" fillId="0" borderId="14" xfId="58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zoomScale="140" zoomScaleNormal="140" zoomScalePageLayoutView="0" workbookViewId="0" topLeftCell="A31">
      <selection activeCell="D16" sqref="D16"/>
    </sheetView>
  </sheetViews>
  <sheetFormatPr defaultColWidth="9.140625" defaultRowHeight="15"/>
  <cols>
    <col min="1" max="1" width="7.7109375" style="3" customWidth="1"/>
    <col min="2" max="2" width="56.7109375" style="0" customWidth="1"/>
    <col min="3" max="3" width="14.00390625" style="0" customWidth="1"/>
    <col min="4" max="4" width="15.421875" style="0" customWidth="1"/>
    <col min="5" max="5" width="9.140625" style="0" customWidth="1"/>
    <col min="6" max="6" width="11.140625" style="0" customWidth="1"/>
  </cols>
  <sheetData>
    <row r="1" spans="1:4" ht="15">
      <c r="A1" s="143" t="s">
        <v>82</v>
      </c>
      <c r="B1" s="143"/>
      <c r="C1" s="143"/>
      <c r="D1" s="143"/>
    </row>
    <row r="2" spans="1:4" ht="15.75">
      <c r="A2" s="140" t="s">
        <v>94</v>
      </c>
      <c r="B2" s="140"/>
      <c r="C2" s="140"/>
      <c r="D2" s="140"/>
    </row>
    <row r="3" spans="1:4" ht="30" customHeight="1">
      <c r="A3" s="141" t="s">
        <v>0</v>
      </c>
      <c r="B3" s="141"/>
      <c r="C3" s="141"/>
      <c r="D3" s="141"/>
    </row>
    <row r="4" spans="1:4" ht="10.5" customHeight="1">
      <c r="A4" s="142" t="s">
        <v>1</v>
      </c>
      <c r="B4" s="142"/>
      <c r="C4" s="142"/>
      <c r="D4" s="142"/>
    </row>
    <row r="5" spans="1:4" ht="24" customHeight="1">
      <c r="A5" s="144" t="s">
        <v>2</v>
      </c>
      <c r="B5" s="146" t="s">
        <v>3</v>
      </c>
      <c r="C5" s="138" t="s">
        <v>4</v>
      </c>
      <c r="D5" s="139"/>
    </row>
    <row r="6" spans="1:4" ht="54" customHeight="1">
      <c r="A6" s="145"/>
      <c r="B6" s="147"/>
      <c r="C6" s="16" t="s">
        <v>5</v>
      </c>
      <c r="D6" s="16" t="s">
        <v>6</v>
      </c>
    </row>
    <row r="7" spans="1:4" ht="15">
      <c r="A7" s="17" t="s">
        <v>45</v>
      </c>
      <c r="B7" s="18">
        <v>2</v>
      </c>
      <c r="C7" s="18">
        <v>3</v>
      </c>
      <c r="D7" s="18">
        <v>4</v>
      </c>
    </row>
    <row r="8" spans="1:4" ht="15" customHeight="1">
      <c r="A8" s="5" t="s">
        <v>45</v>
      </c>
      <c r="B8" s="6" t="s">
        <v>7</v>
      </c>
      <c r="C8" s="33">
        <v>56498.759999999995</v>
      </c>
      <c r="D8" s="92">
        <v>1261.520880150242</v>
      </c>
    </row>
    <row r="9" spans="1:4" ht="15" customHeight="1">
      <c r="A9" s="5" t="s">
        <v>46</v>
      </c>
      <c r="B9" s="6" t="s">
        <v>8</v>
      </c>
      <c r="C9" s="33">
        <v>45046.81</v>
      </c>
      <c r="D9" s="92">
        <v>1005.8201460486374</v>
      </c>
    </row>
    <row r="10" spans="1:4" ht="15" customHeight="1">
      <c r="A10" s="9" t="s">
        <v>47</v>
      </c>
      <c r="B10" s="6" t="s">
        <v>9</v>
      </c>
      <c r="C10" s="33">
        <v>41876.2</v>
      </c>
      <c r="D10" s="92">
        <v>935.02</v>
      </c>
    </row>
    <row r="11" spans="1:4" ht="15" customHeight="1">
      <c r="A11" s="9" t="s">
        <v>48</v>
      </c>
      <c r="B11" s="10" t="s">
        <v>10</v>
      </c>
      <c r="C11" s="33">
        <v>2922.1400000000003</v>
      </c>
      <c r="D11" s="92">
        <v>65.2501032231847</v>
      </c>
    </row>
    <row r="12" spans="1:4" ht="15" customHeight="1">
      <c r="A12" s="5" t="s">
        <v>49</v>
      </c>
      <c r="B12" s="6" t="s">
        <v>11</v>
      </c>
      <c r="C12" s="33">
        <v>0</v>
      </c>
      <c r="D12" s="92">
        <v>0</v>
      </c>
    </row>
    <row r="13" spans="1:4" ht="15" customHeight="1">
      <c r="A13" s="9" t="s">
        <v>12</v>
      </c>
      <c r="B13" s="10" t="s">
        <v>13</v>
      </c>
      <c r="C13" s="33">
        <v>0</v>
      </c>
      <c r="D13" s="92">
        <v>0</v>
      </c>
    </row>
    <row r="14" spans="1:4" ht="15" customHeight="1">
      <c r="A14" s="9" t="s">
        <v>50</v>
      </c>
      <c r="B14" s="10" t="s">
        <v>17</v>
      </c>
      <c r="C14" s="33">
        <v>110.69</v>
      </c>
      <c r="D14" s="92">
        <v>2.473665930208802</v>
      </c>
    </row>
    <row r="15" spans="1:4" ht="15" customHeight="1">
      <c r="A15" s="9" t="s">
        <v>51</v>
      </c>
      <c r="B15" s="10" t="s">
        <v>18</v>
      </c>
      <c r="C15" s="33">
        <v>137.78</v>
      </c>
      <c r="D15" s="92">
        <v>3.0763768952439863</v>
      </c>
    </row>
    <row r="16" spans="1:4" ht="15" customHeight="1">
      <c r="A16" s="5" t="s">
        <v>53</v>
      </c>
      <c r="B16" s="6" t="s">
        <v>19</v>
      </c>
      <c r="C16" s="33">
        <v>5509.01</v>
      </c>
      <c r="D16" s="92">
        <v>123.00625218775619</v>
      </c>
    </row>
    <row r="17" spans="1:4" ht="15" customHeight="1">
      <c r="A17" s="5" t="s">
        <v>54</v>
      </c>
      <c r="B17" s="6" t="s">
        <v>20</v>
      </c>
      <c r="C17" s="33">
        <v>1844.5900000000001</v>
      </c>
      <c r="D17" s="92">
        <v>41.185753219304054</v>
      </c>
    </row>
    <row r="18" spans="1:4" ht="15" customHeight="1">
      <c r="A18" s="9" t="s">
        <v>55</v>
      </c>
      <c r="B18" s="10" t="s">
        <v>21</v>
      </c>
      <c r="C18" s="33">
        <v>1461.81</v>
      </c>
      <c r="D18" s="92">
        <v>32.638955476449595</v>
      </c>
    </row>
    <row r="19" spans="1:4" ht="15" customHeight="1">
      <c r="A19" s="9" t="s">
        <v>56</v>
      </c>
      <c r="B19" s="10" t="s">
        <v>22</v>
      </c>
      <c r="C19" s="33">
        <v>382.78000000000003</v>
      </c>
      <c r="D19" s="92">
        <v>8.546797742854457</v>
      </c>
    </row>
    <row r="20" spans="1:4" ht="15" customHeight="1">
      <c r="A20" s="5" t="s">
        <v>57</v>
      </c>
      <c r="B20" s="6" t="s">
        <v>23</v>
      </c>
      <c r="C20" s="33">
        <v>4098.35</v>
      </c>
      <c r="D20" s="92">
        <v>91.50872869454427</v>
      </c>
    </row>
    <row r="21" spans="1:4" ht="15" customHeight="1">
      <c r="A21" s="9" t="s">
        <v>58</v>
      </c>
      <c r="B21" s="10" t="s">
        <v>24</v>
      </c>
      <c r="C21" s="33">
        <v>3321.11</v>
      </c>
      <c r="D21" s="92">
        <v>74.15436796727336</v>
      </c>
    </row>
    <row r="22" spans="1:4" ht="15" customHeight="1">
      <c r="A22" s="9" t="s">
        <v>59</v>
      </c>
      <c r="B22" s="10" t="s">
        <v>25</v>
      </c>
      <c r="C22" s="33">
        <v>777.24</v>
      </c>
      <c r="D22" s="92">
        <v>17.354360727270905</v>
      </c>
    </row>
    <row r="23" spans="1:4" ht="15" customHeight="1">
      <c r="A23" s="5" t="s">
        <v>60</v>
      </c>
      <c r="B23" s="6" t="s">
        <v>26</v>
      </c>
      <c r="C23" s="33">
        <v>1911.29</v>
      </c>
      <c r="D23" s="92">
        <v>42.67564138884058</v>
      </c>
    </row>
    <row r="24" spans="1:4" ht="15" customHeight="1">
      <c r="A24" s="9" t="s">
        <v>61</v>
      </c>
      <c r="B24" s="10" t="s">
        <v>24</v>
      </c>
      <c r="C24" s="33">
        <v>1705.92</v>
      </c>
      <c r="D24" s="92">
        <v>38.09010222470774</v>
      </c>
    </row>
    <row r="25" spans="1:4" ht="15" customHeight="1">
      <c r="A25" s="9" t="s">
        <v>62</v>
      </c>
      <c r="B25" s="10" t="s">
        <v>25</v>
      </c>
      <c r="C25" s="33">
        <v>205.37</v>
      </c>
      <c r="D25" s="92">
        <v>4.585539164132833</v>
      </c>
    </row>
    <row r="26" spans="1:4" ht="15" customHeight="1">
      <c r="A26" s="5" t="s">
        <v>63</v>
      </c>
      <c r="B26" s="6" t="s">
        <v>27</v>
      </c>
      <c r="C26" s="33">
        <v>381.24</v>
      </c>
      <c r="D26" s="92">
        <v>8.512481579064888</v>
      </c>
    </row>
    <row r="27" spans="1:4" ht="15" customHeight="1">
      <c r="A27" s="5" t="s">
        <v>64</v>
      </c>
      <c r="B27" s="10" t="s">
        <v>24</v>
      </c>
      <c r="C27" s="33">
        <v>365.66</v>
      </c>
      <c r="D27" s="92">
        <v>8.164605010494352</v>
      </c>
    </row>
    <row r="28" spans="1:4" ht="15" customHeight="1">
      <c r="A28" s="5" t="s">
        <v>65</v>
      </c>
      <c r="B28" s="10" t="s">
        <v>25</v>
      </c>
      <c r="C28" s="33">
        <v>15.58</v>
      </c>
      <c r="D28" s="92">
        <v>0.34787656857053545</v>
      </c>
    </row>
    <row r="29" spans="1:4" ht="15" customHeight="1">
      <c r="A29" s="5" t="s">
        <v>66</v>
      </c>
      <c r="B29" s="6" t="s">
        <v>28</v>
      </c>
      <c r="C29" s="33">
        <v>0</v>
      </c>
      <c r="D29" s="92">
        <v>0</v>
      </c>
    </row>
    <row r="30" spans="1:4" ht="15" customHeight="1">
      <c r="A30" s="5" t="s">
        <v>67</v>
      </c>
      <c r="B30" s="6" t="s">
        <v>29</v>
      </c>
      <c r="C30" s="33">
        <v>58791.28999999999</v>
      </c>
      <c r="D30" s="92">
        <v>1312.7028913142424</v>
      </c>
    </row>
    <row r="31" spans="1:4" ht="15" customHeight="1">
      <c r="A31" s="5" t="s">
        <v>68</v>
      </c>
      <c r="B31" s="6" t="s">
        <v>30</v>
      </c>
      <c r="C31" s="33">
        <v>0</v>
      </c>
      <c r="D31" s="92">
        <v>0</v>
      </c>
    </row>
    <row r="32" spans="1:4" ht="15" customHeight="1">
      <c r="A32" s="5" t="s">
        <v>69</v>
      </c>
      <c r="B32" s="6" t="s">
        <v>31</v>
      </c>
      <c r="C32" s="33">
        <v>0</v>
      </c>
      <c r="D32" s="92">
        <v>0</v>
      </c>
    </row>
    <row r="33" spans="1:4" ht="15" customHeight="1">
      <c r="A33" s="9" t="s">
        <v>70</v>
      </c>
      <c r="B33" s="10" t="s">
        <v>32</v>
      </c>
      <c r="C33" s="33">
        <v>0</v>
      </c>
      <c r="D33" s="92">
        <v>0</v>
      </c>
    </row>
    <row r="34" spans="1:4" ht="15" customHeight="1">
      <c r="A34" s="9" t="s">
        <v>71</v>
      </c>
      <c r="B34" s="10" t="s">
        <v>33</v>
      </c>
      <c r="C34" s="33">
        <v>0</v>
      </c>
      <c r="D34" s="92">
        <v>0</v>
      </c>
    </row>
    <row r="35" spans="1:4" ht="15" customHeight="1">
      <c r="A35" s="9" t="s">
        <v>72</v>
      </c>
      <c r="B35" s="10" t="s">
        <v>34</v>
      </c>
      <c r="C35" s="33">
        <v>0</v>
      </c>
      <c r="D35" s="92">
        <v>0</v>
      </c>
    </row>
    <row r="36" spans="1:4" ht="15" customHeight="1">
      <c r="A36" s="9" t="s">
        <v>73</v>
      </c>
      <c r="B36" s="10" t="s">
        <v>35</v>
      </c>
      <c r="C36" s="33">
        <v>0</v>
      </c>
      <c r="D36" s="92">
        <v>0</v>
      </c>
    </row>
    <row r="37" spans="1:4" ht="15" customHeight="1">
      <c r="A37" s="5" t="s">
        <v>74</v>
      </c>
      <c r="B37" s="6" t="s">
        <v>36</v>
      </c>
      <c r="C37" s="33">
        <v>58791.28999999999</v>
      </c>
      <c r="D37" s="92">
        <v>1312.7028913142424</v>
      </c>
    </row>
    <row r="38" spans="1:4" ht="15" customHeight="1">
      <c r="A38" s="5" t="s">
        <v>75</v>
      </c>
      <c r="B38" s="6" t="s">
        <v>37</v>
      </c>
      <c r="C38" s="33"/>
      <c r="D38" s="92">
        <v>1312.6993878997052</v>
      </c>
    </row>
    <row r="39" spans="1:4" ht="15" customHeight="1">
      <c r="A39" s="5" t="s">
        <v>76</v>
      </c>
      <c r="B39" s="6" t="s">
        <v>38</v>
      </c>
      <c r="C39" s="33"/>
      <c r="D39" s="92">
        <v>935.02</v>
      </c>
    </row>
    <row r="40" spans="1:4" ht="15" customHeight="1">
      <c r="A40" s="5" t="s">
        <v>77</v>
      </c>
      <c r="B40" s="6" t="s">
        <v>39</v>
      </c>
      <c r="C40" s="33"/>
      <c r="D40" s="92">
        <v>377.6793878997054</v>
      </c>
    </row>
    <row r="41" spans="1:4" ht="15" customHeight="1">
      <c r="A41" s="5" t="s">
        <v>78</v>
      </c>
      <c r="B41" s="6" t="s">
        <v>40</v>
      </c>
      <c r="C41" s="33"/>
      <c r="D41" s="93">
        <v>78</v>
      </c>
    </row>
    <row r="42" spans="1:4" ht="15" customHeight="1">
      <c r="A42" s="5" t="s">
        <v>79</v>
      </c>
      <c r="B42" s="6" t="s">
        <v>41</v>
      </c>
      <c r="C42" s="33"/>
      <c r="D42" s="93">
        <v>22</v>
      </c>
    </row>
    <row r="43" spans="1:4" ht="15" customHeight="1">
      <c r="A43" s="5" t="s">
        <v>80</v>
      </c>
      <c r="B43" s="6" t="s">
        <v>42</v>
      </c>
      <c r="C43" s="33">
        <v>44786.45</v>
      </c>
      <c r="D43" s="92">
        <v>0</v>
      </c>
    </row>
    <row r="44" spans="1:4" ht="15" customHeight="1">
      <c r="A44" s="5" t="s">
        <v>81</v>
      </c>
      <c r="B44" s="6" t="s">
        <v>43</v>
      </c>
      <c r="C44" s="33">
        <v>0</v>
      </c>
      <c r="D44" s="92">
        <v>0</v>
      </c>
    </row>
    <row r="45" spans="1:4" ht="15">
      <c r="A45" s="24" t="s">
        <v>85</v>
      </c>
      <c r="B45" s="6" t="s">
        <v>86</v>
      </c>
      <c r="C45" s="33"/>
      <c r="D45" s="92">
        <v>1575.2434695770908</v>
      </c>
    </row>
    <row r="46" spans="1:4" ht="15">
      <c r="A46" s="96"/>
      <c r="B46" s="97"/>
      <c r="C46" s="34"/>
      <c r="D46" s="98"/>
    </row>
    <row r="47" ht="15">
      <c r="B47" s="55"/>
    </row>
    <row r="48" spans="1:2" ht="15">
      <c r="A48" s="2"/>
      <c r="B48" s="95"/>
    </row>
    <row r="49" spans="1:2" ht="15">
      <c r="A49" s="2"/>
      <c r="B49" s="56"/>
    </row>
    <row r="51" ht="15.75">
      <c r="A51" s="4"/>
    </row>
    <row r="53" spans="1:2" ht="15.75">
      <c r="A53" s="4"/>
      <c r="B53" s="37"/>
    </row>
  </sheetData>
  <sheetProtection/>
  <mergeCells count="7">
    <mergeCell ref="C5:D5"/>
    <mergeCell ref="A2:D2"/>
    <mergeCell ref="A3:D3"/>
    <mergeCell ref="A4:D4"/>
    <mergeCell ref="A1:D1"/>
    <mergeCell ref="A5:A6"/>
    <mergeCell ref="B5:B6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="110" zoomScaleNormal="110" zoomScalePageLayoutView="0" workbookViewId="0" topLeftCell="B7">
      <selection activeCell="C13" sqref="C13"/>
    </sheetView>
  </sheetViews>
  <sheetFormatPr defaultColWidth="9.140625" defaultRowHeight="15"/>
  <cols>
    <col min="1" max="1" width="7.7109375" style="3" customWidth="1"/>
    <col min="2" max="2" width="57.421875" style="0" customWidth="1"/>
    <col min="3" max="3" width="16.8515625" style="0" customWidth="1"/>
    <col min="4" max="4" width="18.421875" style="0" customWidth="1"/>
    <col min="10" max="10" width="10.421875" style="0" bestFit="1" customWidth="1"/>
  </cols>
  <sheetData>
    <row r="1" ht="15.75">
      <c r="A1" s="4"/>
    </row>
    <row r="3" spans="1:4" ht="15.75">
      <c r="A3" s="150" t="s">
        <v>83</v>
      </c>
      <c r="B3" s="150"/>
      <c r="C3" s="150"/>
      <c r="D3" s="150"/>
    </row>
    <row r="4" spans="1:4" ht="15.75">
      <c r="A4" s="140" t="s">
        <v>95</v>
      </c>
      <c r="B4" s="140"/>
      <c r="C4" s="140"/>
      <c r="D4" s="140"/>
    </row>
    <row r="5" spans="1:4" ht="15.75">
      <c r="A5" s="141" t="s">
        <v>0</v>
      </c>
      <c r="B5" s="141"/>
      <c r="C5" s="141"/>
      <c r="D5" s="141"/>
    </row>
    <row r="6" spans="1:4" ht="15.75">
      <c r="A6" s="151" t="s">
        <v>1</v>
      </c>
      <c r="B6" s="151"/>
      <c r="C6" s="151"/>
      <c r="D6" s="151"/>
    </row>
    <row r="7" spans="1:8" ht="15.75">
      <c r="A7" s="152" t="s">
        <v>2</v>
      </c>
      <c r="B7" s="154" t="s">
        <v>3</v>
      </c>
      <c r="C7" s="156" t="s">
        <v>4</v>
      </c>
      <c r="D7" s="156"/>
      <c r="E7" s="148"/>
      <c r="F7" s="148"/>
      <c r="G7" s="148"/>
      <c r="H7" s="148"/>
    </row>
    <row r="8" spans="1:8" ht="15.75">
      <c r="A8" s="153"/>
      <c r="B8" s="155"/>
      <c r="C8" s="25" t="s">
        <v>5</v>
      </c>
      <c r="D8" s="25" t="s">
        <v>6</v>
      </c>
      <c r="E8" s="34"/>
      <c r="F8" s="34"/>
      <c r="G8" s="34"/>
      <c r="H8" s="34"/>
    </row>
    <row r="9" spans="1:10" ht="15.75">
      <c r="A9" s="26" t="s">
        <v>45</v>
      </c>
      <c r="B9" s="27">
        <v>2</v>
      </c>
      <c r="C9" s="27">
        <v>3</v>
      </c>
      <c r="D9" s="27">
        <v>4</v>
      </c>
      <c r="E9" s="148"/>
      <c r="F9" s="148"/>
      <c r="G9" s="148"/>
      <c r="H9" s="148"/>
      <c r="I9" s="149"/>
      <c r="J9" s="149"/>
    </row>
    <row r="10" spans="1:10" ht="15.75">
      <c r="A10" s="26" t="s">
        <v>45</v>
      </c>
      <c r="B10" s="28" t="s">
        <v>7</v>
      </c>
      <c r="C10" s="29">
        <f>C11+C19+C20+C23</f>
        <v>52195.759999999995</v>
      </c>
      <c r="D10" s="90">
        <f>D11+D19+D20+D23</f>
        <v>1165.4425328642926</v>
      </c>
      <c r="E10" s="118"/>
      <c r="F10" s="119"/>
      <c r="G10" s="120"/>
      <c r="H10" s="121"/>
      <c r="J10" s="91"/>
    </row>
    <row r="11" spans="1:10" ht="15.75">
      <c r="A11" s="26" t="s">
        <v>46</v>
      </c>
      <c r="B11" s="28" t="s">
        <v>8</v>
      </c>
      <c r="C11" s="27">
        <f>C12+C13+C17+C18</f>
        <v>43032.64</v>
      </c>
      <c r="D11" s="81">
        <f>D12+D13+D17+D18</f>
        <v>960.8473920125394</v>
      </c>
      <c r="E11" s="122"/>
      <c r="F11" s="123"/>
      <c r="G11" s="124"/>
      <c r="H11" s="124"/>
      <c r="J11" s="91"/>
    </row>
    <row r="12" spans="1:10" ht="31.5">
      <c r="A12" s="30" t="s">
        <v>47</v>
      </c>
      <c r="B12" s="28" t="s">
        <v>9</v>
      </c>
      <c r="C12" s="82">
        <v>41876.2</v>
      </c>
      <c r="D12" s="83">
        <v>935.02</v>
      </c>
      <c r="E12" s="122"/>
      <c r="F12" s="123"/>
      <c r="G12" s="124"/>
      <c r="H12" s="124"/>
      <c r="J12" s="91"/>
    </row>
    <row r="13" spans="1:10" ht="15.75">
      <c r="A13" s="30" t="s">
        <v>48</v>
      </c>
      <c r="B13" s="31" t="s">
        <v>10</v>
      </c>
      <c r="C13" s="84">
        <v>1029.46</v>
      </c>
      <c r="D13" s="85">
        <v>22.99</v>
      </c>
      <c r="E13" s="125"/>
      <c r="F13" s="126"/>
      <c r="G13" s="127"/>
      <c r="H13" s="127"/>
      <c r="J13" s="91"/>
    </row>
    <row r="14" spans="1:10" ht="31.5">
      <c r="A14" s="26" t="s">
        <v>49</v>
      </c>
      <c r="B14" s="28" t="s">
        <v>11</v>
      </c>
      <c r="C14" s="82">
        <v>0</v>
      </c>
      <c r="D14" s="83">
        <v>0</v>
      </c>
      <c r="E14" s="122"/>
      <c r="F14" s="123"/>
      <c r="G14" s="124"/>
      <c r="H14" s="124"/>
      <c r="J14" s="91"/>
    </row>
    <row r="15" spans="1:10" ht="31.5">
      <c r="A15" s="30" t="s">
        <v>12</v>
      </c>
      <c r="B15" s="31" t="s">
        <v>13</v>
      </c>
      <c r="C15" s="84">
        <v>0</v>
      </c>
      <c r="D15" s="85">
        <v>0</v>
      </c>
      <c r="E15" s="125"/>
      <c r="F15" s="126"/>
      <c r="G15" s="127"/>
      <c r="H15" s="127"/>
      <c r="J15" s="91"/>
    </row>
    <row r="16" spans="1:10" ht="15.75">
      <c r="A16" s="26" t="s">
        <v>50</v>
      </c>
      <c r="B16" s="28" t="s">
        <v>14</v>
      </c>
      <c r="C16" s="82">
        <v>0</v>
      </c>
      <c r="D16" s="83">
        <v>0</v>
      </c>
      <c r="E16" s="122"/>
      <c r="F16" s="123"/>
      <c r="G16" s="124"/>
      <c r="H16" s="124"/>
      <c r="J16" s="91"/>
    </row>
    <row r="17" spans="1:10" ht="15.75">
      <c r="A17" s="30" t="s">
        <v>51</v>
      </c>
      <c r="B17" s="31" t="s">
        <v>17</v>
      </c>
      <c r="C17" s="84">
        <v>17.37</v>
      </c>
      <c r="D17" s="85">
        <v>0.39</v>
      </c>
      <c r="E17" s="125"/>
      <c r="F17" s="126"/>
      <c r="G17" s="127"/>
      <c r="H17" s="127"/>
      <c r="J17" s="91"/>
    </row>
    <row r="18" spans="1:10" ht="15.75">
      <c r="A18" s="30" t="s">
        <v>52</v>
      </c>
      <c r="B18" s="31" t="s">
        <v>18</v>
      </c>
      <c r="C18" s="84">
        <v>109.61</v>
      </c>
      <c r="D18" s="86">
        <f>C18/C46*1000</f>
        <v>2.4473920125395074</v>
      </c>
      <c r="E18" s="125"/>
      <c r="F18" s="126"/>
      <c r="G18" s="127"/>
      <c r="H18" s="127"/>
      <c r="J18" s="91"/>
    </row>
    <row r="19" spans="1:10" ht="31.5">
      <c r="A19" s="26" t="s">
        <v>53</v>
      </c>
      <c r="B19" s="28" t="s">
        <v>19</v>
      </c>
      <c r="C19" s="82">
        <v>4950.84</v>
      </c>
      <c r="D19" s="87">
        <f>C19/C46*1000</f>
        <v>110.54325582849278</v>
      </c>
      <c r="E19" s="122"/>
      <c r="F19" s="123"/>
      <c r="G19" s="124"/>
      <c r="H19" s="128"/>
      <c r="J19" s="91"/>
    </row>
    <row r="20" spans="1:10" ht="15.75">
      <c r="A20" s="26" t="s">
        <v>54</v>
      </c>
      <c r="B20" s="28" t="s">
        <v>20</v>
      </c>
      <c r="C20" s="82">
        <f>C21+C22</f>
        <v>1141.39</v>
      </c>
      <c r="D20" s="89">
        <f>D21+D22</f>
        <v>25.484494663006334</v>
      </c>
      <c r="E20" s="122"/>
      <c r="F20" s="123"/>
      <c r="G20" s="124"/>
      <c r="H20" s="128"/>
      <c r="J20" s="91"/>
    </row>
    <row r="21" spans="1:10" ht="15.75">
      <c r="A21" s="30" t="s">
        <v>55</v>
      </c>
      <c r="B21" s="31" t="s">
        <v>21</v>
      </c>
      <c r="C21" s="84">
        <v>872.47</v>
      </c>
      <c r="D21" s="85">
        <v>19.48</v>
      </c>
      <c r="E21" s="125"/>
      <c r="F21" s="126"/>
      <c r="G21" s="127"/>
      <c r="H21" s="129"/>
      <c r="J21" s="91"/>
    </row>
    <row r="22" spans="1:10" ht="15.75">
      <c r="A22" s="30" t="s">
        <v>56</v>
      </c>
      <c r="B22" s="31" t="s">
        <v>22</v>
      </c>
      <c r="C22" s="84">
        <v>268.92</v>
      </c>
      <c r="D22" s="88">
        <f>C22/C46*1000</f>
        <v>6.004494663006334</v>
      </c>
      <c r="E22" s="125"/>
      <c r="F22" s="126"/>
      <c r="G22" s="127"/>
      <c r="H22" s="129"/>
      <c r="J22" s="91"/>
    </row>
    <row r="23" spans="1:10" ht="15.75">
      <c r="A23" s="26" t="s">
        <v>57</v>
      </c>
      <c r="B23" s="28" t="s">
        <v>23</v>
      </c>
      <c r="C23" s="82">
        <f>C24+C25</f>
        <v>3070.8900000000003</v>
      </c>
      <c r="D23" s="89">
        <f>D24+D25</f>
        <v>68.56739036025405</v>
      </c>
      <c r="E23" s="122"/>
      <c r="F23" s="123"/>
      <c r="G23" s="124"/>
      <c r="H23" s="128"/>
      <c r="J23" s="91"/>
    </row>
    <row r="24" spans="1:10" ht="31.5">
      <c r="A24" s="30" t="s">
        <v>58</v>
      </c>
      <c r="B24" s="31" t="s">
        <v>24</v>
      </c>
      <c r="C24" s="84">
        <v>2488.69</v>
      </c>
      <c r="D24" s="86">
        <f>C24/C46*1000</f>
        <v>55.56792288739117</v>
      </c>
      <c r="E24" s="125"/>
      <c r="F24" s="126"/>
      <c r="G24" s="127"/>
      <c r="H24" s="129"/>
      <c r="J24" s="91"/>
    </row>
    <row r="25" spans="1:10" ht="15.75">
      <c r="A25" s="30" t="s">
        <v>59</v>
      </c>
      <c r="B25" s="31" t="s">
        <v>25</v>
      </c>
      <c r="C25" s="84">
        <v>582.2</v>
      </c>
      <c r="D25" s="86">
        <f>C25/C46*1000</f>
        <v>12.999467472862888</v>
      </c>
      <c r="E25" s="125"/>
      <c r="F25" s="126"/>
      <c r="G25" s="127"/>
      <c r="H25" s="129"/>
      <c r="J25" s="91"/>
    </row>
    <row r="26" spans="1:10" ht="15.75">
      <c r="A26" s="26" t="s">
        <v>60</v>
      </c>
      <c r="B26" s="28" t="s">
        <v>26</v>
      </c>
      <c r="C26" s="82">
        <f>C27+C28</f>
        <v>1432.1399999999999</v>
      </c>
      <c r="D26" s="89">
        <f>D27+D28</f>
        <v>31.977082354149527</v>
      </c>
      <c r="E26" s="122"/>
      <c r="F26" s="123"/>
      <c r="G26" s="124"/>
      <c r="H26" s="128"/>
      <c r="J26" s="91"/>
    </row>
    <row r="27" spans="1:10" ht="31.5">
      <c r="A27" s="30" t="s">
        <v>61</v>
      </c>
      <c r="B27" s="31" t="s">
        <v>24</v>
      </c>
      <c r="C27" s="84">
        <v>1278.34</v>
      </c>
      <c r="D27" s="86">
        <f>C27/C46*1000</f>
        <v>28.54300798567424</v>
      </c>
      <c r="E27" s="125"/>
      <c r="F27" s="126"/>
      <c r="G27" s="127"/>
      <c r="H27" s="129"/>
      <c r="J27" s="91"/>
    </row>
    <row r="28" spans="1:10" ht="15.75">
      <c r="A28" s="30" t="s">
        <v>62</v>
      </c>
      <c r="B28" s="31" t="s">
        <v>25</v>
      </c>
      <c r="C28" s="25">
        <v>153.8</v>
      </c>
      <c r="D28" s="59">
        <f>C28/C46*1000</f>
        <v>3.4340743684752875</v>
      </c>
      <c r="E28" s="125"/>
      <c r="F28" s="126"/>
      <c r="G28" s="127"/>
      <c r="H28" s="129"/>
      <c r="J28" s="91"/>
    </row>
    <row r="29" spans="1:10" ht="15.75">
      <c r="A29" s="26" t="s">
        <v>63</v>
      </c>
      <c r="B29" s="28" t="s">
        <v>27</v>
      </c>
      <c r="C29" s="27">
        <v>0</v>
      </c>
      <c r="D29" s="60">
        <v>0</v>
      </c>
      <c r="E29" s="122"/>
      <c r="F29" s="123"/>
      <c r="G29" s="124"/>
      <c r="H29" s="128"/>
      <c r="J29" s="91"/>
    </row>
    <row r="30" spans="1:10" ht="31.5">
      <c r="A30" s="26" t="s">
        <v>64</v>
      </c>
      <c r="B30" s="31" t="s">
        <v>24</v>
      </c>
      <c r="C30" s="27">
        <v>0</v>
      </c>
      <c r="D30" s="60">
        <v>0</v>
      </c>
      <c r="E30" s="122"/>
      <c r="F30" s="123"/>
      <c r="G30" s="124"/>
      <c r="H30" s="128"/>
      <c r="J30" s="91"/>
    </row>
    <row r="31" spans="1:10" ht="15.75">
      <c r="A31" s="26" t="s">
        <v>65</v>
      </c>
      <c r="B31" s="31" t="s">
        <v>25</v>
      </c>
      <c r="C31" s="27">
        <v>0</v>
      </c>
      <c r="D31" s="60">
        <v>0</v>
      </c>
      <c r="E31" s="122"/>
      <c r="F31" s="123"/>
      <c r="G31" s="124"/>
      <c r="H31" s="128"/>
      <c r="J31" s="91"/>
    </row>
    <row r="32" spans="1:10" ht="15.75">
      <c r="A32" s="26" t="s">
        <v>66</v>
      </c>
      <c r="B32" s="28" t="s">
        <v>28</v>
      </c>
      <c r="C32" s="27">
        <v>0</v>
      </c>
      <c r="D32" s="60">
        <v>0</v>
      </c>
      <c r="E32" s="122"/>
      <c r="F32" s="123"/>
      <c r="G32" s="124"/>
      <c r="H32" s="124"/>
      <c r="J32" s="91"/>
    </row>
    <row r="33" spans="1:10" ht="15.75">
      <c r="A33" s="26" t="s">
        <v>67</v>
      </c>
      <c r="B33" s="28" t="s">
        <v>29</v>
      </c>
      <c r="C33" s="27">
        <f>C10+C26</f>
        <v>53627.899999999994</v>
      </c>
      <c r="D33" s="60">
        <f>C33/C46*1000</f>
        <v>1197.4135034145372</v>
      </c>
      <c r="E33" s="122"/>
      <c r="F33" s="123"/>
      <c r="G33" s="124"/>
      <c r="H33" s="128"/>
      <c r="J33" s="91"/>
    </row>
    <row r="34" spans="1:10" ht="15.75">
      <c r="A34" s="26" t="s">
        <v>68</v>
      </c>
      <c r="B34" s="28" t="s">
        <v>30</v>
      </c>
      <c r="C34" s="27">
        <v>0</v>
      </c>
      <c r="D34" s="57">
        <v>0</v>
      </c>
      <c r="E34" s="122"/>
      <c r="F34" s="123"/>
      <c r="G34" s="124"/>
      <c r="H34" s="124"/>
      <c r="J34" s="91"/>
    </row>
    <row r="35" spans="1:10" ht="15.75">
      <c r="A35" s="26" t="s">
        <v>69</v>
      </c>
      <c r="B35" s="28" t="s">
        <v>31</v>
      </c>
      <c r="C35" s="27">
        <v>0</v>
      </c>
      <c r="D35" s="57">
        <v>0</v>
      </c>
      <c r="E35" s="122"/>
      <c r="F35" s="123"/>
      <c r="G35" s="124"/>
      <c r="H35" s="124"/>
      <c r="J35" s="91"/>
    </row>
    <row r="36" spans="1:10" ht="15.75">
      <c r="A36" s="30" t="s">
        <v>70</v>
      </c>
      <c r="B36" s="31" t="s">
        <v>32</v>
      </c>
      <c r="C36" s="25">
        <v>0</v>
      </c>
      <c r="D36" s="58">
        <v>0</v>
      </c>
      <c r="E36" s="125"/>
      <c r="F36" s="126"/>
      <c r="G36" s="127"/>
      <c r="H36" s="127"/>
      <c r="J36" s="91"/>
    </row>
    <row r="37" spans="1:10" ht="15.75">
      <c r="A37" s="30" t="s">
        <v>71</v>
      </c>
      <c r="B37" s="31" t="s">
        <v>33</v>
      </c>
      <c r="C37" s="25">
        <v>0</v>
      </c>
      <c r="D37" s="58">
        <v>0</v>
      </c>
      <c r="E37" s="125"/>
      <c r="F37" s="126"/>
      <c r="G37" s="127"/>
      <c r="H37" s="127"/>
      <c r="J37" s="91"/>
    </row>
    <row r="38" spans="1:10" ht="15.75">
      <c r="A38" s="30" t="s">
        <v>72</v>
      </c>
      <c r="B38" s="31" t="s">
        <v>34</v>
      </c>
      <c r="C38" s="25">
        <v>0</v>
      </c>
      <c r="D38" s="58">
        <v>0</v>
      </c>
      <c r="E38" s="125"/>
      <c r="F38" s="126"/>
      <c r="G38" s="127"/>
      <c r="H38" s="127"/>
      <c r="J38" s="91"/>
    </row>
    <row r="39" spans="1:10" ht="31.5">
      <c r="A39" s="30" t="s">
        <v>73</v>
      </c>
      <c r="B39" s="31" t="s">
        <v>35</v>
      </c>
      <c r="C39" s="25">
        <v>0</v>
      </c>
      <c r="D39" s="58">
        <v>0</v>
      </c>
      <c r="E39" s="125"/>
      <c r="F39" s="126"/>
      <c r="G39" s="127"/>
      <c r="H39" s="127"/>
      <c r="J39" s="91"/>
    </row>
    <row r="40" spans="1:10" ht="15.75">
      <c r="A40" s="26" t="s">
        <v>74</v>
      </c>
      <c r="B40" s="28" t="s">
        <v>36</v>
      </c>
      <c r="C40" s="27">
        <f>C33</f>
        <v>53627.899999999994</v>
      </c>
      <c r="D40" s="60">
        <f>D33</f>
        <v>1197.4135034145372</v>
      </c>
      <c r="E40" s="122"/>
      <c r="F40" s="123"/>
      <c r="G40" s="124"/>
      <c r="H40" s="128"/>
      <c r="J40" s="91"/>
    </row>
    <row r="41" spans="1:10" ht="15.75">
      <c r="A41" s="26" t="s">
        <v>75</v>
      </c>
      <c r="B41" s="28" t="s">
        <v>37</v>
      </c>
      <c r="C41" s="25" t="s">
        <v>84</v>
      </c>
      <c r="D41" s="60">
        <v>1197.41</v>
      </c>
      <c r="E41" s="125"/>
      <c r="F41" s="123"/>
      <c r="G41" s="130"/>
      <c r="H41" s="128"/>
      <c r="J41" s="91"/>
    </row>
    <row r="42" spans="1:10" ht="15.75">
      <c r="A42" s="26" t="s">
        <v>76</v>
      </c>
      <c r="B42" s="28" t="s">
        <v>38</v>
      </c>
      <c r="C42" s="25" t="s">
        <v>84</v>
      </c>
      <c r="D42" s="60">
        <v>935.02</v>
      </c>
      <c r="E42" s="125"/>
      <c r="F42" s="123"/>
      <c r="G42" s="130"/>
      <c r="H42" s="124"/>
      <c r="J42" s="91"/>
    </row>
    <row r="43" spans="1:10" ht="15.75">
      <c r="A43" s="26" t="s">
        <v>77</v>
      </c>
      <c r="B43" s="28" t="s">
        <v>39</v>
      </c>
      <c r="C43" s="25" t="s">
        <v>84</v>
      </c>
      <c r="D43" s="60">
        <f>D41-D42</f>
        <v>262.3900000000001</v>
      </c>
      <c r="E43" s="125"/>
      <c r="F43" s="123"/>
      <c r="G43" s="130"/>
      <c r="H43" s="128"/>
      <c r="J43" s="91"/>
    </row>
    <row r="44" spans="1:10" ht="15.75">
      <c r="A44" s="26" t="s">
        <v>78</v>
      </c>
      <c r="B44" s="28" t="s">
        <v>40</v>
      </c>
      <c r="C44" s="25" t="s">
        <v>84</v>
      </c>
      <c r="D44" s="61">
        <v>78</v>
      </c>
      <c r="E44" s="125"/>
      <c r="F44" s="131"/>
      <c r="G44" s="130"/>
      <c r="H44" s="132"/>
      <c r="J44" s="91"/>
    </row>
    <row r="45" spans="1:10" ht="15.75">
      <c r="A45" s="26" t="s">
        <v>79</v>
      </c>
      <c r="B45" s="28" t="s">
        <v>41</v>
      </c>
      <c r="C45" s="25" t="s">
        <v>84</v>
      </c>
      <c r="D45" s="61">
        <v>22</v>
      </c>
      <c r="E45" s="125"/>
      <c r="F45" s="131"/>
      <c r="G45" s="130"/>
      <c r="H45" s="132"/>
      <c r="J45" s="91"/>
    </row>
    <row r="46" spans="1:10" ht="31.5">
      <c r="A46" s="26" t="s">
        <v>80</v>
      </c>
      <c r="B46" s="28" t="s">
        <v>42</v>
      </c>
      <c r="C46" s="27">
        <v>44786.45</v>
      </c>
      <c r="D46" s="58"/>
      <c r="E46" s="122"/>
      <c r="F46" s="133"/>
      <c r="G46" s="124"/>
      <c r="H46" s="130"/>
      <c r="J46" s="91"/>
    </row>
    <row r="47" spans="1:10" ht="15.75">
      <c r="A47" s="26" t="s">
        <v>81</v>
      </c>
      <c r="B47" s="28" t="s">
        <v>37</v>
      </c>
      <c r="C47" s="27">
        <v>0</v>
      </c>
      <c r="D47" s="57">
        <v>0</v>
      </c>
      <c r="E47" s="122"/>
      <c r="F47" s="122"/>
      <c r="G47" s="124"/>
      <c r="H47" s="124"/>
      <c r="J47" s="91"/>
    </row>
    <row r="48" spans="1:10" ht="15.75">
      <c r="A48" s="32" t="s">
        <v>85</v>
      </c>
      <c r="B48" s="28" t="s">
        <v>86</v>
      </c>
      <c r="C48" s="62" t="s">
        <v>84</v>
      </c>
      <c r="D48" s="63">
        <f>D40*1.2</f>
        <v>1436.8962040974445</v>
      </c>
      <c r="E48" s="134"/>
      <c r="F48" s="135"/>
      <c r="G48" s="136"/>
      <c r="H48" s="137"/>
      <c r="J48" s="91"/>
    </row>
    <row r="49" spans="1:8" ht="15.75">
      <c r="A49" s="64"/>
      <c r="B49" s="65" t="s">
        <v>44</v>
      </c>
      <c r="C49" s="66"/>
      <c r="D49" s="66"/>
      <c r="E49" s="34"/>
      <c r="F49" s="34"/>
      <c r="G49" s="34"/>
      <c r="H49" s="34"/>
    </row>
    <row r="50" spans="1:4" ht="15.75">
      <c r="A50" s="4"/>
      <c r="B50" s="66"/>
      <c r="C50" s="66"/>
      <c r="D50" s="66"/>
    </row>
    <row r="51" spans="1:4" ht="15.75">
      <c r="A51" s="4"/>
      <c r="B51" s="66"/>
      <c r="C51" s="66"/>
      <c r="D51" s="66"/>
    </row>
    <row r="52" spans="1:4" ht="15.75">
      <c r="A52" s="64"/>
      <c r="B52" s="67"/>
      <c r="C52" s="66"/>
      <c r="D52" s="66"/>
    </row>
    <row r="53" spans="1:4" ht="15.75">
      <c r="A53" s="4"/>
      <c r="B53" s="68"/>
      <c r="C53" s="66"/>
      <c r="D53" s="66"/>
    </row>
    <row r="54" spans="1:4" ht="15.75">
      <c r="A54" s="64"/>
      <c r="B54" s="65"/>
      <c r="C54" s="66"/>
      <c r="D54" s="66"/>
    </row>
  </sheetData>
  <sheetProtection/>
  <mergeCells count="11">
    <mergeCell ref="E9:F9"/>
    <mergeCell ref="G9:H9"/>
    <mergeCell ref="I9:J9"/>
    <mergeCell ref="A3:D3"/>
    <mergeCell ref="A4:D4"/>
    <mergeCell ref="A5:D5"/>
    <mergeCell ref="A6:D6"/>
    <mergeCell ref="A7:A8"/>
    <mergeCell ref="B7:B8"/>
    <mergeCell ref="C7:D7"/>
    <mergeCell ref="E7:H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38">
      <selection activeCell="D54" sqref="D54"/>
    </sheetView>
  </sheetViews>
  <sheetFormatPr defaultColWidth="9.140625" defaultRowHeight="15"/>
  <cols>
    <col min="2" max="2" width="60.8515625" style="0" customWidth="1"/>
    <col min="3" max="3" width="20.00390625" style="0" customWidth="1"/>
    <col min="4" max="4" width="19.8515625" style="0" customWidth="1"/>
  </cols>
  <sheetData>
    <row r="1" spans="1:4" ht="15">
      <c r="A1" s="157" t="s">
        <v>89</v>
      </c>
      <c r="B1" s="157"/>
      <c r="C1" s="157"/>
      <c r="D1" s="157"/>
    </row>
    <row r="2" spans="1:4" ht="23.25" customHeight="1">
      <c r="A2" s="158" t="s">
        <v>96</v>
      </c>
      <c r="B2" s="158"/>
      <c r="C2" s="158"/>
      <c r="D2" s="158"/>
    </row>
    <row r="3" spans="1:4" ht="44.25" customHeight="1">
      <c r="A3" s="159" t="s">
        <v>0</v>
      </c>
      <c r="B3" s="159"/>
      <c r="C3" s="159"/>
      <c r="D3" s="159"/>
    </row>
    <row r="4" spans="1:4" ht="15">
      <c r="A4" s="160" t="s">
        <v>1</v>
      </c>
      <c r="B4" s="160"/>
      <c r="C4" s="160"/>
      <c r="D4" s="160"/>
    </row>
    <row r="5" spans="1:4" ht="15">
      <c r="A5" s="41"/>
      <c r="B5" s="42"/>
      <c r="C5" s="161" t="s">
        <v>4</v>
      </c>
      <c r="D5" s="162"/>
    </row>
    <row r="6" spans="1:4" ht="66" customHeight="1">
      <c r="A6" s="41" t="s">
        <v>2</v>
      </c>
      <c r="B6" s="43" t="s">
        <v>3</v>
      </c>
      <c r="C6" s="44" t="s">
        <v>5</v>
      </c>
      <c r="D6" s="44" t="s">
        <v>6</v>
      </c>
    </row>
    <row r="7" spans="1:4" ht="15">
      <c r="A7" s="45" t="s">
        <v>45</v>
      </c>
      <c r="B7" s="46">
        <v>2</v>
      </c>
      <c r="C7" s="46">
        <v>3</v>
      </c>
      <c r="D7" s="46">
        <v>4</v>
      </c>
    </row>
    <row r="8" spans="1:4" ht="15">
      <c r="A8" s="45" t="s">
        <v>45</v>
      </c>
      <c r="B8" s="42" t="s">
        <v>7</v>
      </c>
      <c r="C8" s="47">
        <f>C9+C18+C19+C22</f>
        <v>3497.17</v>
      </c>
      <c r="D8" s="78">
        <f>D9+D18+D19+D22</f>
        <v>78.08544771912041</v>
      </c>
    </row>
    <row r="9" spans="1:4" ht="27" customHeight="1">
      <c r="A9" s="45" t="s">
        <v>46</v>
      </c>
      <c r="B9" s="42" t="s">
        <v>8</v>
      </c>
      <c r="C9" s="46">
        <f>C10+C11+C16+C17</f>
        <v>2014.17</v>
      </c>
      <c r="D9" s="79">
        <f>D10+D11+D16+D17</f>
        <v>44.972754036097975</v>
      </c>
    </row>
    <row r="10" spans="1:4" ht="30.75" customHeight="1">
      <c r="A10" s="48" t="s">
        <v>47</v>
      </c>
      <c r="B10" s="42" t="s">
        <v>9</v>
      </c>
      <c r="C10" s="46">
        <v>0</v>
      </c>
      <c r="D10" s="79">
        <v>0</v>
      </c>
    </row>
    <row r="11" spans="1:4" ht="15">
      <c r="A11" s="48" t="s">
        <v>48</v>
      </c>
      <c r="B11" s="49" t="s">
        <v>10</v>
      </c>
      <c r="C11" s="44">
        <v>1892.68</v>
      </c>
      <c r="D11" s="80">
        <f>C11/C45*1000</f>
        <v>42.26010322318469</v>
      </c>
    </row>
    <row r="12" spans="1:4" ht="22.5" customHeight="1">
      <c r="A12" s="45" t="s">
        <v>49</v>
      </c>
      <c r="B12" s="42" t="s">
        <v>11</v>
      </c>
      <c r="C12" s="46">
        <v>0</v>
      </c>
      <c r="D12" s="79">
        <v>0</v>
      </c>
    </row>
    <row r="13" spans="1:4" ht="21.75" customHeight="1">
      <c r="A13" s="48" t="s">
        <v>12</v>
      </c>
      <c r="B13" s="49" t="s">
        <v>13</v>
      </c>
      <c r="C13" s="44">
        <v>0</v>
      </c>
      <c r="D13" s="80">
        <v>0</v>
      </c>
    </row>
    <row r="14" spans="1:4" ht="22.5" customHeight="1">
      <c r="A14" s="45" t="s">
        <v>50</v>
      </c>
      <c r="B14" s="42" t="s">
        <v>14</v>
      </c>
      <c r="C14" s="46">
        <v>0</v>
      </c>
      <c r="D14" s="79">
        <v>0</v>
      </c>
    </row>
    <row r="15" spans="1:4" ht="15" customHeight="1">
      <c r="A15" s="48" t="s">
        <v>15</v>
      </c>
      <c r="B15" s="49" t="s">
        <v>16</v>
      </c>
      <c r="C15" s="44">
        <v>0</v>
      </c>
      <c r="D15" s="80">
        <v>0</v>
      </c>
    </row>
    <row r="16" spans="1:4" ht="24" customHeight="1">
      <c r="A16" s="48" t="s">
        <v>51</v>
      </c>
      <c r="B16" s="49" t="s">
        <v>17</v>
      </c>
      <c r="C16" s="44">
        <v>93.32</v>
      </c>
      <c r="D16" s="80">
        <f>C16/C45*1000</f>
        <v>2.083665930208802</v>
      </c>
    </row>
    <row r="17" spans="1:4" ht="21" customHeight="1">
      <c r="A17" s="48" t="s">
        <v>52</v>
      </c>
      <c r="B17" s="49" t="s">
        <v>18</v>
      </c>
      <c r="C17" s="44">
        <v>28.17</v>
      </c>
      <c r="D17" s="80">
        <f>C17/C45*1000</f>
        <v>0.6289848827044788</v>
      </c>
    </row>
    <row r="18" spans="1:4" ht="21.75" customHeight="1">
      <c r="A18" s="45" t="s">
        <v>53</v>
      </c>
      <c r="B18" s="42" t="s">
        <v>19</v>
      </c>
      <c r="C18" s="46">
        <v>223.44</v>
      </c>
      <c r="D18" s="79">
        <f>C18/C45*1000</f>
        <v>4.989008952484513</v>
      </c>
    </row>
    <row r="19" spans="1:4" ht="21.75" customHeight="1">
      <c r="A19" s="45" t="s">
        <v>54</v>
      </c>
      <c r="B19" s="42" t="s">
        <v>20</v>
      </c>
      <c r="C19" s="46">
        <f>C20+C21</f>
        <v>341.8</v>
      </c>
      <c r="D19" s="79">
        <f>D20+D21</f>
        <v>7.631772556208407</v>
      </c>
    </row>
    <row r="20" spans="1:4" ht="21.75" customHeight="1">
      <c r="A20" s="48" t="s">
        <v>55</v>
      </c>
      <c r="B20" s="49" t="s">
        <v>21</v>
      </c>
      <c r="C20" s="44">
        <v>300.57</v>
      </c>
      <c r="D20" s="80">
        <f>C20/C45*1000</f>
        <v>6.711181618547575</v>
      </c>
    </row>
    <row r="21" spans="1:4" ht="15">
      <c r="A21" s="48" t="s">
        <v>56</v>
      </c>
      <c r="B21" s="49" t="s">
        <v>22</v>
      </c>
      <c r="C21" s="44">
        <v>41.23</v>
      </c>
      <c r="D21" s="80">
        <f>C21/C45*1000</f>
        <v>0.9205909376608327</v>
      </c>
    </row>
    <row r="22" spans="1:4" ht="19.5" customHeight="1">
      <c r="A22" s="45" t="s">
        <v>57</v>
      </c>
      <c r="B22" s="42" t="s">
        <v>23</v>
      </c>
      <c r="C22" s="46">
        <f>C23+C24</f>
        <v>917.76</v>
      </c>
      <c r="D22" s="79">
        <f>D23+D24</f>
        <v>20.491912174329514</v>
      </c>
    </row>
    <row r="23" spans="1:4" ht="25.5" customHeight="1">
      <c r="A23" s="48" t="s">
        <v>58</v>
      </c>
      <c r="B23" s="49" t="s">
        <v>24</v>
      </c>
      <c r="C23" s="44">
        <v>743.52</v>
      </c>
      <c r="D23" s="80">
        <f>C23/C45*1000</f>
        <v>16.6014497688475</v>
      </c>
    </row>
    <row r="24" spans="1:4" ht="15">
      <c r="A24" s="48" t="s">
        <v>59</v>
      </c>
      <c r="B24" s="49" t="s">
        <v>25</v>
      </c>
      <c r="C24" s="44">
        <v>174.24</v>
      </c>
      <c r="D24" s="80">
        <f>C24/C45*1000</f>
        <v>3.8904624054820154</v>
      </c>
    </row>
    <row r="25" spans="1:4" ht="22.5" customHeight="1">
      <c r="A25" s="45" t="s">
        <v>60</v>
      </c>
      <c r="B25" s="42" t="s">
        <v>26</v>
      </c>
      <c r="C25" s="46">
        <f>C26+C27</f>
        <v>431.45000000000005</v>
      </c>
      <c r="D25" s="79">
        <f>D26+D27</f>
        <v>9.633494059029015</v>
      </c>
    </row>
    <row r="26" spans="1:4" ht="22.5" customHeight="1">
      <c r="A26" s="48" t="s">
        <v>61</v>
      </c>
      <c r="B26" s="49" t="s">
        <v>24</v>
      </c>
      <c r="C26" s="44">
        <v>381.92</v>
      </c>
      <c r="D26" s="80">
        <f>C26/C45*1000</f>
        <v>8.527579212016136</v>
      </c>
    </row>
    <row r="27" spans="1:4" ht="15">
      <c r="A27" s="48" t="s">
        <v>62</v>
      </c>
      <c r="B27" s="49" t="s">
        <v>25</v>
      </c>
      <c r="C27" s="44">
        <v>49.53</v>
      </c>
      <c r="D27" s="80">
        <f>C27/C45*1000</f>
        <v>1.1059148470128801</v>
      </c>
    </row>
    <row r="28" spans="1:4" ht="22.5" customHeight="1">
      <c r="A28" s="45" t="s">
        <v>63</v>
      </c>
      <c r="B28" s="42" t="s">
        <v>27</v>
      </c>
      <c r="C28" s="46">
        <f>C29+C30</f>
        <v>0</v>
      </c>
      <c r="D28" s="79">
        <f>D29+D30</f>
        <v>0</v>
      </c>
    </row>
    <row r="29" spans="1:4" ht="22.5" customHeight="1">
      <c r="A29" s="45" t="s">
        <v>64</v>
      </c>
      <c r="B29" s="49" t="s">
        <v>24</v>
      </c>
      <c r="C29" s="46">
        <v>0</v>
      </c>
      <c r="D29" s="79">
        <v>0</v>
      </c>
    </row>
    <row r="30" spans="1:4" ht="15">
      <c r="A30" s="45" t="s">
        <v>65</v>
      </c>
      <c r="B30" s="49" t="s">
        <v>25</v>
      </c>
      <c r="C30" s="46">
        <v>0</v>
      </c>
      <c r="D30" s="79">
        <v>0</v>
      </c>
    </row>
    <row r="31" spans="1:4" ht="15">
      <c r="A31" s="45" t="s">
        <v>66</v>
      </c>
      <c r="B31" s="42" t="s">
        <v>28</v>
      </c>
      <c r="C31" s="46">
        <v>0</v>
      </c>
      <c r="D31" s="79">
        <v>0</v>
      </c>
    </row>
    <row r="32" spans="1:4" ht="21" customHeight="1">
      <c r="A32" s="45" t="s">
        <v>67</v>
      </c>
      <c r="B32" s="42" t="s">
        <v>29</v>
      </c>
      <c r="C32" s="46">
        <f>C8+C25+C28</f>
        <v>3928.62</v>
      </c>
      <c r="D32" s="79">
        <f>D8+D25+D28</f>
        <v>87.71894177814943</v>
      </c>
    </row>
    <row r="33" spans="1:4" ht="17.25" customHeight="1">
      <c r="A33" s="45" t="s">
        <v>68</v>
      </c>
      <c r="B33" s="42" t="s">
        <v>30</v>
      </c>
      <c r="C33" s="46">
        <v>0</v>
      </c>
      <c r="D33" s="79">
        <v>0</v>
      </c>
    </row>
    <row r="34" spans="1:4" ht="18" customHeight="1">
      <c r="A34" s="45" t="s">
        <v>69</v>
      </c>
      <c r="B34" s="42" t="s">
        <v>31</v>
      </c>
      <c r="C34" s="46">
        <v>0</v>
      </c>
      <c r="D34" s="79">
        <v>0</v>
      </c>
    </row>
    <row r="35" spans="1:4" ht="15">
      <c r="A35" s="48" t="s">
        <v>70</v>
      </c>
      <c r="B35" s="49" t="s">
        <v>32</v>
      </c>
      <c r="C35" s="44">
        <v>0</v>
      </c>
      <c r="D35" s="80">
        <v>0</v>
      </c>
    </row>
    <row r="36" spans="1:4" ht="18.75" customHeight="1">
      <c r="A36" s="48" t="s">
        <v>71</v>
      </c>
      <c r="B36" s="49" t="s">
        <v>33</v>
      </c>
      <c r="C36" s="44">
        <v>0</v>
      </c>
      <c r="D36" s="80">
        <v>0</v>
      </c>
    </row>
    <row r="37" spans="1:4" ht="24" customHeight="1">
      <c r="A37" s="48" t="s">
        <v>72</v>
      </c>
      <c r="B37" s="49" t="s">
        <v>34</v>
      </c>
      <c r="C37" s="44">
        <v>0</v>
      </c>
      <c r="D37" s="80">
        <v>0</v>
      </c>
    </row>
    <row r="38" spans="1:4" ht="23.25" customHeight="1">
      <c r="A38" s="48" t="s">
        <v>73</v>
      </c>
      <c r="B38" s="49" t="s">
        <v>35</v>
      </c>
      <c r="C38" s="44">
        <v>0</v>
      </c>
      <c r="D38" s="80">
        <v>0</v>
      </c>
    </row>
    <row r="39" spans="1:4" ht="21.75" customHeight="1">
      <c r="A39" s="45" t="s">
        <v>74</v>
      </c>
      <c r="B39" s="42" t="s">
        <v>36</v>
      </c>
      <c r="C39" s="46">
        <f>C32</f>
        <v>3928.62</v>
      </c>
      <c r="D39" s="79">
        <f>D32</f>
        <v>87.71894177814943</v>
      </c>
    </row>
    <row r="40" spans="1:4" ht="23.25" customHeight="1">
      <c r="A40" s="45" t="s">
        <v>75</v>
      </c>
      <c r="B40" s="42" t="s">
        <v>37</v>
      </c>
      <c r="C40" s="44" t="s">
        <v>84</v>
      </c>
      <c r="D40" s="79">
        <f>D39</f>
        <v>87.71894177814943</v>
      </c>
    </row>
    <row r="41" spans="1:4" ht="15">
      <c r="A41" s="45" t="s">
        <v>76</v>
      </c>
      <c r="B41" s="42" t="s">
        <v>38</v>
      </c>
      <c r="C41" s="44" t="s">
        <v>84</v>
      </c>
      <c r="D41" s="79">
        <f>D10</f>
        <v>0</v>
      </c>
    </row>
    <row r="42" spans="1:4" ht="22.5" customHeight="1">
      <c r="A42" s="45" t="s">
        <v>77</v>
      </c>
      <c r="B42" s="42" t="s">
        <v>39</v>
      </c>
      <c r="C42" s="44" t="s">
        <v>84</v>
      </c>
      <c r="D42" s="79">
        <f>D40-D41</f>
        <v>87.71894177814943</v>
      </c>
    </row>
    <row r="43" spans="1:4" ht="21" customHeight="1">
      <c r="A43" s="45" t="s">
        <v>78</v>
      </c>
      <c r="B43" s="42" t="s">
        <v>40</v>
      </c>
      <c r="C43" s="44" t="s">
        <v>84</v>
      </c>
      <c r="D43" s="50">
        <f>D41/D40*100</f>
        <v>0</v>
      </c>
    </row>
    <row r="44" spans="1:4" ht="22.5" customHeight="1">
      <c r="A44" s="45" t="s">
        <v>79</v>
      </c>
      <c r="B44" s="42" t="s">
        <v>41</v>
      </c>
      <c r="C44" s="44" t="s">
        <v>84</v>
      </c>
      <c r="D44" s="50">
        <f>D42/D40*100</f>
        <v>100</v>
      </c>
    </row>
    <row r="45" spans="1:4" ht="23.25" customHeight="1">
      <c r="A45" s="45" t="s">
        <v>80</v>
      </c>
      <c r="B45" s="42" t="s">
        <v>42</v>
      </c>
      <c r="C45" s="46">
        <v>44786.45</v>
      </c>
      <c r="D45" s="51"/>
    </row>
    <row r="46" spans="1:4" ht="21.75" customHeight="1">
      <c r="A46" s="45" t="s">
        <v>81</v>
      </c>
      <c r="B46" s="42" t="s">
        <v>37</v>
      </c>
      <c r="C46" s="46">
        <v>0</v>
      </c>
      <c r="D46" s="46">
        <v>0</v>
      </c>
    </row>
    <row r="47" spans="1:4" ht="21.75" customHeight="1">
      <c r="A47" s="52" t="s">
        <v>85</v>
      </c>
      <c r="B47" s="42" t="s">
        <v>86</v>
      </c>
      <c r="C47" s="53" t="s">
        <v>84</v>
      </c>
      <c r="D47" s="35">
        <f>D39*1.2</f>
        <v>105.26273013377931</v>
      </c>
    </row>
    <row r="48" spans="1:4" ht="15">
      <c r="A48" s="54"/>
      <c r="B48" s="1" t="s">
        <v>44</v>
      </c>
      <c r="C48" s="37"/>
      <c r="D48" s="37"/>
    </row>
    <row r="49" spans="1:4" ht="15">
      <c r="A49" s="2"/>
      <c r="B49" s="37"/>
      <c r="C49" s="37"/>
      <c r="D49" s="37"/>
    </row>
    <row r="50" spans="1:4" ht="15">
      <c r="A50" s="2"/>
      <c r="B50" s="37"/>
      <c r="C50" s="37"/>
      <c r="D50" s="37"/>
    </row>
    <row r="51" spans="1:4" ht="15">
      <c r="A51" s="54"/>
      <c r="B51" s="19"/>
      <c r="C51" s="37"/>
      <c r="D51" s="37"/>
    </row>
    <row r="52" spans="1:4" ht="15">
      <c r="A52" s="2"/>
      <c r="B52" s="40"/>
      <c r="C52" s="37"/>
      <c r="D52" s="37"/>
    </row>
    <row r="53" spans="1:4" ht="15">
      <c r="A53" s="54"/>
      <c r="B53" s="1"/>
      <c r="C53" s="37"/>
      <c r="D53" s="37"/>
    </row>
  </sheetData>
  <sheetProtection/>
  <mergeCells count="5">
    <mergeCell ref="A1:D1"/>
    <mergeCell ref="A2:D2"/>
    <mergeCell ref="A3:D3"/>
    <mergeCell ref="A4:D4"/>
    <mergeCell ref="C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B51" sqref="B51:B53"/>
    </sheetView>
  </sheetViews>
  <sheetFormatPr defaultColWidth="9.140625" defaultRowHeight="15"/>
  <cols>
    <col min="2" max="2" width="59.140625" style="0" customWidth="1"/>
    <col min="3" max="3" width="22.28125" style="0" customWidth="1"/>
    <col min="4" max="4" width="23.421875" style="0" customWidth="1"/>
  </cols>
  <sheetData>
    <row r="1" spans="1:4" ht="15">
      <c r="A1" s="143" t="s">
        <v>90</v>
      </c>
      <c r="B1" s="143"/>
      <c r="C1" s="143"/>
      <c r="D1" s="143"/>
    </row>
    <row r="2" spans="1:4" ht="15.75">
      <c r="A2" s="140" t="s">
        <v>97</v>
      </c>
      <c r="B2" s="140"/>
      <c r="C2" s="140"/>
      <c r="D2" s="140"/>
    </row>
    <row r="3" spans="1:4" ht="15.75">
      <c r="A3" s="141" t="s">
        <v>0</v>
      </c>
      <c r="B3" s="141"/>
      <c r="C3" s="141"/>
      <c r="D3" s="141"/>
    </row>
    <row r="4" spans="1:4" ht="15">
      <c r="A4" s="142" t="s">
        <v>1</v>
      </c>
      <c r="B4" s="142"/>
      <c r="C4" s="142"/>
      <c r="D4" s="142"/>
    </row>
    <row r="5" spans="1:4" ht="17.25">
      <c r="A5" s="12"/>
      <c r="B5" s="13"/>
      <c r="C5" s="138" t="s">
        <v>4</v>
      </c>
      <c r="D5" s="139"/>
    </row>
    <row r="6" spans="1:4" ht="50.25" customHeight="1">
      <c r="A6" s="14" t="s">
        <v>2</v>
      </c>
      <c r="B6" s="15" t="s">
        <v>3</v>
      </c>
      <c r="C6" s="16" t="s">
        <v>5</v>
      </c>
      <c r="D6" s="16" t="s">
        <v>6</v>
      </c>
    </row>
    <row r="7" spans="1:4" ht="15">
      <c r="A7" s="17" t="s">
        <v>45</v>
      </c>
      <c r="B7" s="18">
        <v>2</v>
      </c>
      <c r="C7" s="18">
        <v>3</v>
      </c>
      <c r="D7" s="18">
        <v>4</v>
      </c>
    </row>
    <row r="8" spans="1:4" ht="20.25" customHeight="1">
      <c r="A8" s="5" t="s">
        <v>45</v>
      </c>
      <c r="B8" s="6" t="s">
        <v>7</v>
      </c>
      <c r="C8" s="20">
        <f>C9+C18+C19+C22</f>
        <v>805.83</v>
      </c>
      <c r="D8" s="77">
        <f>D9+D18+D19+D22</f>
        <v>17.992899566828918</v>
      </c>
    </row>
    <row r="9" spans="1:4" ht="21.75" customHeight="1">
      <c r="A9" s="5" t="s">
        <v>46</v>
      </c>
      <c r="B9" s="6" t="s">
        <v>8</v>
      </c>
      <c r="C9" s="8">
        <f>C10+C11+C16</f>
        <v>0</v>
      </c>
      <c r="D9" s="8">
        <f>D10+D11+D16</f>
        <v>0</v>
      </c>
    </row>
    <row r="10" spans="1:4" ht="21" customHeight="1">
      <c r="A10" s="9" t="s">
        <v>47</v>
      </c>
      <c r="B10" s="6" t="s">
        <v>9</v>
      </c>
      <c r="C10" s="8">
        <v>0</v>
      </c>
      <c r="D10" s="8">
        <v>0</v>
      </c>
    </row>
    <row r="11" spans="1:4" ht="19.5" customHeight="1">
      <c r="A11" s="9" t="s">
        <v>48</v>
      </c>
      <c r="B11" s="10" t="s">
        <v>10</v>
      </c>
      <c r="C11" s="7">
        <v>0</v>
      </c>
      <c r="D11" s="7">
        <v>0</v>
      </c>
    </row>
    <row r="12" spans="1:4" ht="23.25" customHeight="1">
      <c r="A12" s="5" t="s">
        <v>49</v>
      </c>
      <c r="B12" s="6" t="s">
        <v>11</v>
      </c>
      <c r="C12" s="8">
        <v>0</v>
      </c>
      <c r="D12" s="8">
        <v>0</v>
      </c>
    </row>
    <row r="13" spans="1:4" ht="20.25" customHeight="1">
      <c r="A13" s="9" t="s">
        <v>12</v>
      </c>
      <c r="B13" s="10" t="s">
        <v>13</v>
      </c>
      <c r="C13" s="7">
        <v>0</v>
      </c>
      <c r="D13" s="7">
        <v>0</v>
      </c>
    </row>
    <row r="14" spans="1:4" ht="21" customHeight="1">
      <c r="A14" s="5" t="s">
        <v>50</v>
      </c>
      <c r="B14" s="6" t="s">
        <v>14</v>
      </c>
      <c r="C14" s="8">
        <v>0</v>
      </c>
      <c r="D14" s="8">
        <v>0</v>
      </c>
    </row>
    <row r="15" spans="1:4" ht="19.5" customHeight="1">
      <c r="A15" s="9" t="s">
        <v>15</v>
      </c>
      <c r="B15" s="10" t="s">
        <v>16</v>
      </c>
      <c r="C15" s="7">
        <v>0</v>
      </c>
      <c r="D15" s="7">
        <v>0</v>
      </c>
    </row>
    <row r="16" spans="1:4" ht="19.5" customHeight="1">
      <c r="A16" s="9" t="s">
        <v>51</v>
      </c>
      <c r="B16" s="10" t="s">
        <v>17</v>
      </c>
      <c r="C16" s="7">
        <v>0</v>
      </c>
      <c r="D16" s="7">
        <v>0</v>
      </c>
    </row>
    <row r="17" spans="1:4" ht="18.75" customHeight="1">
      <c r="A17" s="9" t="s">
        <v>52</v>
      </c>
      <c r="B17" s="10" t="s">
        <v>18</v>
      </c>
      <c r="C17" s="7">
        <v>0</v>
      </c>
      <c r="D17" s="7">
        <v>0</v>
      </c>
    </row>
    <row r="18" spans="1:4" ht="18.75" customHeight="1">
      <c r="A18" s="5" t="s">
        <v>53</v>
      </c>
      <c r="B18" s="6" t="s">
        <v>19</v>
      </c>
      <c r="C18" s="8">
        <v>334.73</v>
      </c>
      <c r="D18" s="72">
        <f>C18/C45*1000</f>
        <v>7.473987406778904</v>
      </c>
    </row>
    <row r="19" spans="1:4" ht="15.75" customHeight="1">
      <c r="A19" s="5" t="s">
        <v>54</v>
      </c>
      <c r="B19" s="6" t="s">
        <v>20</v>
      </c>
      <c r="C19" s="8">
        <f>C20+C21</f>
        <v>361.4</v>
      </c>
      <c r="D19" s="72">
        <f>D20+D21</f>
        <v>8.069486000089313</v>
      </c>
    </row>
    <row r="20" spans="1:4" ht="18" customHeight="1">
      <c r="A20" s="9" t="s">
        <v>55</v>
      </c>
      <c r="B20" s="10" t="s">
        <v>21</v>
      </c>
      <c r="C20" s="7">
        <v>288.77</v>
      </c>
      <c r="D20" s="73">
        <f>C20/C45*1000</f>
        <v>6.447773857902022</v>
      </c>
    </row>
    <row r="21" spans="1:4" ht="15">
      <c r="A21" s="9" t="s">
        <v>56</v>
      </c>
      <c r="B21" s="10" t="s">
        <v>22</v>
      </c>
      <c r="C21" s="7">
        <v>72.63</v>
      </c>
      <c r="D21" s="73">
        <f>C21/C45*1000</f>
        <v>1.6217121421872907</v>
      </c>
    </row>
    <row r="22" spans="1:4" ht="22.5" customHeight="1">
      <c r="A22" s="5" t="s">
        <v>57</v>
      </c>
      <c r="B22" s="6" t="s">
        <v>23</v>
      </c>
      <c r="C22" s="8">
        <f>C23+C24</f>
        <v>109.7</v>
      </c>
      <c r="D22" s="72">
        <f>D23+D24</f>
        <v>2.4494261599607023</v>
      </c>
    </row>
    <row r="23" spans="1:4" ht="18.75" customHeight="1">
      <c r="A23" s="9" t="s">
        <v>58</v>
      </c>
      <c r="B23" s="10" t="s">
        <v>24</v>
      </c>
      <c r="C23" s="7">
        <v>88.9</v>
      </c>
      <c r="D23" s="73">
        <f>C23/C45*1000</f>
        <v>1.9849953110346987</v>
      </c>
    </row>
    <row r="24" spans="1:4" ht="15">
      <c r="A24" s="9" t="s">
        <v>59</v>
      </c>
      <c r="B24" s="10" t="s">
        <v>25</v>
      </c>
      <c r="C24" s="7">
        <v>20.8</v>
      </c>
      <c r="D24" s="73">
        <f>C24/C45*1000</f>
        <v>0.46443084892600367</v>
      </c>
    </row>
    <row r="25" spans="1:4" ht="18" customHeight="1">
      <c r="A25" s="5" t="s">
        <v>60</v>
      </c>
      <c r="B25" s="6" t="s">
        <v>26</v>
      </c>
      <c r="C25" s="8">
        <f>C26+C27</f>
        <v>47.699999999999996</v>
      </c>
      <c r="D25" s="72">
        <f>D26+D27</f>
        <v>1.0650649756620372</v>
      </c>
    </row>
    <row r="26" spans="1:4" ht="19.5" customHeight="1">
      <c r="A26" s="9" t="s">
        <v>61</v>
      </c>
      <c r="B26" s="10" t="s">
        <v>24</v>
      </c>
      <c r="C26" s="7">
        <v>45.66</v>
      </c>
      <c r="D26" s="73">
        <f>C26/C45*1000</f>
        <v>1.0195150270173714</v>
      </c>
    </row>
    <row r="27" spans="1:4" ht="20.25" customHeight="1">
      <c r="A27" s="9" t="s">
        <v>62</v>
      </c>
      <c r="B27" s="10" t="s">
        <v>25</v>
      </c>
      <c r="C27" s="7">
        <v>2.04</v>
      </c>
      <c r="D27" s="73">
        <f>C27/C45*1000</f>
        <v>0.045549948644665744</v>
      </c>
    </row>
    <row r="28" spans="1:4" ht="26.25" customHeight="1">
      <c r="A28" s="5" t="s">
        <v>63</v>
      </c>
      <c r="B28" s="6" t="s">
        <v>27</v>
      </c>
      <c r="C28" s="8">
        <f>C29+C30</f>
        <v>381.24</v>
      </c>
      <c r="D28" s="72">
        <f>D29+D30</f>
        <v>8.512481579064888</v>
      </c>
    </row>
    <row r="29" spans="1:4" ht="21.75" customHeight="1">
      <c r="A29" s="5" t="s">
        <v>64</v>
      </c>
      <c r="B29" s="10" t="s">
        <v>24</v>
      </c>
      <c r="C29" s="8">
        <v>365.66</v>
      </c>
      <c r="D29" s="72">
        <f>C29/C45*1000</f>
        <v>8.164605010494352</v>
      </c>
    </row>
    <row r="30" spans="1:4" ht="15">
      <c r="A30" s="5" t="s">
        <v>65</v>
      </c>
      <c r="B30" s="10" t="s">
        <v>25</v>
      </c>
      <c r="C30" s="8">
        <v>15.58</v>
      </c>
      <c r="D30" s="72">
        <f>C30/C45*1000</f>
        <v>0.34787656857053545</v>
      </c>
    </row>
    <row r="31" spans="1:4" ht="15">
      <c r="A31" s="5" t="s">
        <v>66</v>
      </c>
      <c r="B31" s="6" t="s">
        <v>28</v>
      </c>
      <c r="C31" s="8">
        <v>0</v>
      </c>
      <c r="D31" s="8">
        <v>0</v>
      </c>
    </row>
    <row r="32" spans="1:4" ht="19.5" customHeight="1">
      <c r="A32" s="5" t="s">
        <v>67</v>
      </c>
      <c r="B32" s="6" t="s">
        <v>29</v>
      </c>
      <c r="C32" s="8">
        <f>C8+C25+C28</f>
        <v>1234.77</v>
      </c>
      <c r="D32" s="72">
        <f>D8+D25+D28</f>
        <v>27.57044612155584</v>
      </c>
    </row>
    <row r="33" spans="1:4" ht="19.5" customHeight="1">
      <c r="A33" s="5" t="s">
        <v>68</v>
      </c>
      <c r="B33" s="6" t="s">
        <v>30</v>
      </c>
      <c r="C33" s="8">
        <v>0</v>
      </c>
      <c r="D33" s="8">
        <v>0</v>
      </c>
    </row>
    <row r="34" spans="1:4" ht="22.5" customHeight="1">
      <c r="A34" s="5" t="s">
        <v>69</v>
      </c>
      <c r="B34" s="6" t="s">
        <v>31</v>
      </c>
      <c r="C34" s="8">
        <v>0</v>
      </c>
      <c r="D34" s="8">
        <v>0</v>
      </c>
    </row>
    <row r="35" spans="1:4" ht="15">
      <c r="A35" s="9" t="s">
        <v>70</v>
      </c>
      <c r="B35" s="10" t="s">
        <v>32</v>
      </c>
      <c r="C35" s="7">
        <v>0</v>
      </c>
      <c r="D35" s="7">
        <v>0</v>
      </c>
    </row>
    <row r="36" spans="1:4" ht="21.75" customHeight="1">
      <c r="A36" s="9" t="s">
        <v>71</v>
      </c>
      <c r="B36" s="10" t="s">
        <v>33</v>
      </c>
      <c r="C36" s="7">
        <v>0</v>
      </c>
      <c r="D36" s="7">
        <v>0</v>
      </c>
    </row>
    <row r="37" spans="1:4" ht="19.5" customHeight="1">
      <c r="A37" s="9" t="s">
        <v>72</v>
      </c>
      <c r="B37" s="10" t="s">
        <v>34</v>
      </c>
      <c r="C37" s="7">
        <v>0</v>
      </c>
      <c r="D37" s="7">
        <v>0</v>
      </c>
    </row>
    <row r="38" spans="1:4" ht="23.25" customHeight="1">
      <c r="A38" s="9" t="s">
        <v>73</v>
      </c>
      <c r="B38" s="10" t="s">
        <v>35</v>
      </c>
      <c r="C38" s="7">
        <v>0</v>
      </c>
      <c r="D38" s="7">
        <v>0</v>
      </c>
    </row>
    <row r="39" spans="1:4" ht="19.5" customHeight="1">
      <c r="A39" s="5" t="s">
        <v>74</v>
      </c>
      <c r="B39" s="6" t="s">
        <v>36</v>
      </c>
      <c r="C39" s="8">
        <f>C32</f>
        <v>1234.77</v>
      </c>
      <c r="D39" s="72">
        <f>D32</f>
        <v>27.57044612155584</v>
      </c>
    </row>
    <row r="40" spans="1:4" ht="18.75" customHeight="1">
      <c r="A40" s="5" t="s">
        <v>75</v>
      </c>
      <c r="B40" s="6" t="s">
        <v>37</v>
      </c>
      <c r="C40" s="22" t="s">
        <v>84</v>
      </c>
      <c r="D40" s="72">
        <f>D39</f>
        <v>27.57044612155584</v>
      </c>
    </row>
    <row r="41" spans="1:4" ht="15">
      <c r="A41" s="5" t="s">
        <v>76</v>
      </c>
      <c r="B41" s="6" t="s">
        <v>38</v>
      </c>
      <c r="C41" s="22" t="s">
        <v>84</v>
      </c>
      <c r="D41" s="8">
        <f>D10</f>
        <v>0</v>
      </c>
    </row>
    <row r="42" spans="1:4" ht="19.5" customHeight="1">
      <c r="A42" s="5" t="s">
        <v>77</v>
      </c>
      <c r="B42" s="6" t="s">
        <v>39</v>
      </c>
      <c r="C42" s="22" t="s">
        <v>84</v>
      </c>
      <c r="D42" s="72">
        <f>D40-D41</f>
        <v>27.57044612155584</v>
      </c>
    </row>
    <row r="43" spans="1:4" ht="19.5" customHeight="1">
      <c r="A43" s="5" t="s">
        <v>78</v>
      </c>
      <c r="B43" s="6" t="s">
        <v>40</v>
      </c>
      <c r="C43" s="22" t="s">
        <v>84</v>
      </c>
      <c r="D43" s="21">
        <f>D41/D40*100</f>
        <v>0</v>
      </c>
    </row>
    <row r="44" spans="1:4" ht="24" customHeight="1">
      <c r="A44" s="5" t="s">
        <v>79</v>
      </c>
      <c r="B44" s="6" t="s">
        <v>41</v>
      </c>
      <c r="C44" s="22" t="s">
        <v>84</v>
      </c>
      <c r="D44" s="21">
        <f>D42/D40*100</f>
        <v>100</v>
      </c>
    </row>
    <row r="45" spans="1:4" ht="21.75" customHeight="1">
      <c r="A45" s="5" t="s">
        <v>80</v>
      </c>
      <c r="B45" s="6" t="s">
        <v>42</v>
      </c>
      <c r="C45" s="8">
        <v>44786</v>
      </c>
      <c r="D45" s="22"/>
    </row>
    <row r="46" spans="1:4" ht="21" customHeight="1">
      <c r="A46" s="5" t="s">
        <v>81</v>
      </c>
      <c r="B46" s="6" t="s">
        <v>37</v>
      </c>
      <c r="C46" s="8">
        <v>0</v>
      </c>
      <c r="D46" s="8">
        <v>0</v>
      </c>
    </row>
    <row r="47" spans="1:4" ht="21" customHeight="1">
      <c r="A47" s="24" t="s">
        <v>85</v>
      </c>
      <c r="B47" s="6" t="s">
        <v>86</v>
      </c>
      <c r="C47" s="23" t="s">
        <v>84</v>
      </c>
      <c r="D47" s="76">
        <f>D40*1.2</f>
        <v>33.084535345867</v>
      </c>
    </row>
    <row r="48" spans="1:2" ht="15">
      <c r="A48" s="3"/>
      <c r="B48" s="1" t="s">
        <v>44</v>
      </c>
    </row>
    <row r="49" ht="15">
      <c r="A49" s="2"/>
    </row>
    <row r="50" ht="15">
      <c r="A50" s="2"/>
    </row>
    <row r="51" spans="1:3" ht="15">
      <c r="A51" s="3"/>
      <c r="B51" s="36"/>
      <c r="C51" s="37"/>
    </row>
    <row r="52" spans="1:3" ht="15.75">
      <c r="A52" s="4"/>
      <c r="B52" s="38"/>
      <c r="C52" s="37"/>
    </row>
    <row r="53" spans="1:3" ht="15">
      <c r="A53" s="3"/>
      <c r="B53" s="39"/>
      <c r="C53" s="37"/>
    </row>
  </sheetData>
  <sheetProtection/>
  <mergeCells count="5">
    <mergeCell ref="A1:D1"/>
    <mergeCell ref="A2:D2"/>
    <mergeCell ref="A3:D3"/>
    <mergeCell ref="A4:D4"/>
    <mergeCell ref="C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34">
      <selection activeCell="D23" sqref="D23"/>
    </sheetView>
  </sheetViews>
  <sheetFormatPr defaultColWidth="9.140625" defaultRowHeight="15"/>
  <cols>
    <col min="2" max="2" width="58.421875" style="0" customWidth="1"/>
    <col min="3" max="3" width="16.57421875" style="0" customWidth="1"/>
    <col min="4" max="4" width="16.7109375" style="0" customWidth="1"/>
    <col min="5" max="5" width="15.421875" style="0" customWidth="1"/>
    <col min="6" max="6" width="16.8515625" style="0" customWidth="1"/>
  </cols>
  <sheetData>
    <row r="1" spans="1:6" ht="15">
      <c r="A1" s="143" t="s">
        <v>82</v>
      </c>
      <c r="B1" s="143"/>
      <c r="C1" s="143"/>
      <c r="D1" s="143"/>
      <c r="E1" s="143"/>
      <c r="F1" s="143"/>
    </row>
    <row r="2" spans="1:6" ht="15.75">
      <c r="A2" s="140" t="s">
        <v>98</v>
      </c>
      <c r="B2" s="140"/>
      <c r="C2" s="140"/>
      <c r="D2" s="140"/>
      <c r="E2" s="140"/>
      <c r="F2" s="140"/>
    </row>
    <row r="3" spans="1:6" ht="48.75" customHeight="1">
      <c r="A3" s="141" t="s">
        <v>0</v>
      </c>
      <c r="B3" s="141"/>
      <c r="C3" s="141"/>
      <c r="D3" s="141"/>
      <c r="E3" s="141"/>
      <c r="F3" s="141"/>
    </row>
    <row r="4" spans="1:6" ht="15">
      <c r="A4" s="142" t="s">
        <v>1</v>
      </c>
      <c r="B4" s="142"/>
      <c r="C4" s="142"/>
      <c r="D4" s="142"/>
      <c r="E4" s="142"/>
      <c r="F4" s="142"/>
    </row>
    <row r="5" spans="1:6" ht="15">
      <c r="A5" s="144" t="s">
        <v>2</v>
      </c>
      <c r="B5" s="146" t="s">
        <v>3</v>
      </c>
      <c r="C5" s="138" t="s">
        <v>91</v>
      </c>
      <c r="D5" s="139"/>
      <c r="E5" s="138" t="s">
        <v>92</v>
      </c>
      <c r="F5" s="139"/>
    </row>
    <row r="6" spans="1:6" ht="15">
      <c r="A6" s="145"/>
      <c r="B6" s="147"/>
      <c r="C6" s="16" t="s">
        <v>5</v>
      </c>
      <c r="D6" s="16" t="s">
        <v>6</v>
      </c>
      <c r="E6" s="16" t="s">
        <v>5</v>
      </c>
      <c r="F6" s="16" t="s">
        <v>6</v>
      </c>
    </row>
    <row r="7" spans="1:6" ht="15">
      <c r="A7" s="17" t="s">
        <v>45</v>
      </c>
      <c r="B7" s="18">
        <v>2</v>
      </c>
      <c r="C7" s="18">
        <v>3</v>
      </c>
      <c r="D7" s="18">
        <v>4</v>
      </c>
      <c r="E7" s="18">
        <v>3</v>
      </c>
      <c r="F7" s="18">
        <v>4</v>
      </c>
    </row>
    <row r="8" spans="1:6" ht="22.5" customHeight="1">
      <c r="A8" s="5" t="s">
        <v>45</v>
      </c>
      <c r="B8" s="6" t="s">
        <v>7</v>
      </c>
      <c r="C8" s="113">
        <v>14753.0979</v>
      </c>
      <c r="D8" s="94">
        <v>1750.0022565092918</v>
      </c>
      <c r="E8" s="94">
        <v>1186.34729</v>
      </c>
      <c r="F8" s="114">
        <v>1750</v>
      </c>
    </row>
    <row r="9" spans="1:6" ht="20.25" customHeight="1">
      <c r="A9" s="5" t="s">
        <v>46</v>
      </c>
      <c r="B9" s="6" t="s">
        <v>8</v>
      </c>
      <c r="C9" s="113">
        <v>12597.5709</v>
      </c>
      <c r="D9" s="94">
        <v>1494.3135980004768</v>
      </c>
      <c r="E9" s="94">
        <v>1013.02228</v>
      </c>
      <c r="F9" s="114">
        <v>1494.3129937675506</v>
      </c>
    </row>
    <row r="10" spans="1:6" ht="24" customHeight="1">
      <c r="A10" s="9" t="s">
        <v>47</v>
      </c>
      <c r="B10" s="6" t="s">
        <v>9</v>
      </c>
      <c r="C10" s="113">
        <v>12000.76</v>
      </c>
      <c r="D10" s="94">
        <v>1423.5185964995524</v>
      </c>
      <c r="E10" s="94">
        <v>965.03</v>
      </c>
      <c r="F10" s="114">
        <v>1423.518358906943</v>
      </c>
    </row>
    <row r="11" spans="1:6" ht="23.25" customHeight="1">
      <c r="A11" s="9" t="s">
        <v>48</v>
      </c>
      <c r="B11" s="10" t="s">
        <v>10</v>
      </c>
      <c r="C11" s="113">
        <v>550.03</v>
      </c>
      <c r="D11" s="94">
        <v>65.24578349953049</v>
      </c>
      <c r="E11" s="94">
        <v>44.232279999999996</v>
      </c>
      <c r="F11" s="114">
        <v>65.25</v>
      </c>
    </row>
    <row r="12" spans="1:6" ht="25.5" customHeight="1">
      <c r="A12" s="5" t="s">
        <v>49</v>
      </c>
      <c r="B12" s="6" t="s">
        <v>11</v>
      </c>
      <c r="C12" s="113">
        <v>0</v>
      </c>
      <c r="D12" s="94">
        <v>0</v>
      </c>
      <c r="E12" s="94">
        <v>0</v>
      </c>
      <c r="F12" s="114">
        <v>0</v>
      </c>
    </row>
    <row r="13" spans="1:6" ht="28.5" customHeight="1">
      <c r="A13" s="9" t="s">
        <v>12</v>
      </c>
      <c r="B13" s="10" t="s">
        <v>13</v>
      </c>
      <c r="C13" s="113">
        <v>0</v>
      </c>
      <c r="D13" s="94">
        <v>0</v>
      </c>
      <c r="E13" s="94">
        <v>0</v>
      </c>
      <c r="F13" s="114">
        <v>0</v>
      </c>
    </row>
    <row r="14" spans="1:6" ht="24" customHeight="1">
      <c r="A14" s="9" t="s">
        <v>50</v>
      </c>
      <c r="B14" s="10" t="s">
        <v>17</v>
      </c>
      <c r="C14" s="113">
        <v>20.84</v>
      </c>
      <c r="D14" s="94">
        <v>2.4721072645921662</v>
      </c>
      <c r="E14" s="94">
        <v>1.67</v>
      </c>
      <c r="F14" s="114">
        <v>2.469646017699115</v>
      </c>
    </row>
    <row r="15" spans="1:6" ht="24" customHeight="1">
      <c r="A15" s="9" t="s">
        <v>51</v>
      </c>
      <c r="B15" s="10" t="s">
        <v>18</v>
      </c>
      <c r="C15" s="113">
        <v>25.9409</v>
      </c>
      <c r="D15" s="94">
        <v>3.077110736802149</v>
      </c>
      <c r="E15" s="94">
        <v>2.09</v>
      </c>
      <c r="F15" s="114">
        <v>3.082888771646218</v>
      </c>
    </row>
    <row r="16" spans="1:6" ht="26.25" customHeight="1">
      <c r="A16" s="5" t="s">
        <v>53</v>
      </c>
      <c r="B16" s="6" t="s">
        <v>19</v>
      </c>
      <c r="C16" s="113">
        <v>1036.9421</v>
      </c>
      <c r="D16" s="94">
        <v>123.00159072258698</v>
      </c>
      <c r="E16" s="94">
        <v>83.38041</v>
      </c>
      <c r="F16" s="114">
        <v>123.0041963633113</v>
      </c>
    </row>
    <row r="17" spans="1:6" ht="24" customHeight="1">
      <c r="A17" s="5" t="s">
        <v>54</v>
      </c>
      <c r="B17" s="6" t="s">
        <v>20</v>
      </c>
      <c r="C17" s="113">
        <v>347.2157</v>
      </c>
      <c r="D17" s="94">
        <v>41.18704390806079</v>
      </c>
      <c r="E17" s="94">
        <v>27.920500000000004</v>
      </c>
      <c r="F17" s="114">
        <v>41.19</v>
      </c>
    </row>
    <row r="18" spans="1:6" ht="24.75" customHeight="1">
      <c r="A18" s="9" t="s">
        <v>55</v>
      </c>
      <c r="B18" s="10" t="s">
        <v>21</v>
      </c>
      <c r="C18" s="113">
        <v>275.1835</v>
      </c>
      <c r="D18" s="94">
        <v>32.642548246552074</v>
      </c>
      <c r="E18" s="94">
        <v>22.130000000000003</v>
      </c>
      <c r="F18" s="114">
        <v>32.64</v>
      </c>
    </row>
    <row r="19" spans="1:6" ht="18.75" customHeight="1">
      <c r="A19" s="9" t="s">
        <v>56</v>
      </c>
      <c r="B19" s="10" t="s">
        <v>22</v>
      </c>
      <c r="C19" s="113">
        <v>72.0322</v>
      </c>
      <c r="D19" s="94">
        <v>8.544495661508716</v>
      </c>
      <c r="E19" s="94">
        <v>5.7905</v>
      </c>
      <c r="F19" s="114">
        <v>8.543667990374662</v>
      </c>
    </row>
    <row r="20" spans="1:6" ht="22.5" customHeight="1">
      <c r="A20" s="5" t="s">
        <v>57</v>
      </c>
      <c r="B20" s="6" t="s">
        <v>23</v>
      </c>
      <c r="C20" s="113">
        <v>771.3692</v>
      </c>
      <c r="D20" s="94">
        <v>91.50002387816696</v>
      </c>
      <c r="E20" s="94">
        <v>62.024100000000004</v>
      </c>
      <c r="F20" s="114">
        <v>91.5</v>
      </c>
    </row>
    <row r="21" spans="1:6" ht="23.25" customHeight="1">
      <c r="A21" s="9" t="s">
        <v>58</v>
      </c>
      <c r="B21" s="10" t="s">
        <v>24</v>
      </c>
      <c r="C21" s="113">
        <v>625.1014</v>
      </c>
      <c r="D21" s="94">
        <v>74.14969763986319</v>
      </c>
      <c r="E21" s="94">
        <v>50.265260000000005</v>
      </c>
      <c r="F21" s="114">
        <v>74.1471187217232</v>
      </c>
    </row>
    <row r="22" spans="1:6" ht="15.75">
      <c r="A22" s="9" t="s">
        <v>59</v>
      </c>
      <c r="B22" s="10" t="s">
        <v>25</v>
      </c>
      <c r="C22" s="113">
        <v>146.2678</v>
      </c>
      <c r="D22" s="94">
        <v>17.350326238303776</v>
      </c>
      <c r="E22" s="94">
        <v>11.758840000000001</v>
      </c>
      <c r="F22" s="114">
        <v>17.345654789975615</v>
      </c>
    </row>
    <row r="23" spans="1:6" ht="19.5" customHeight="1">
      <c r="A23" s="5" t="s">
        <v>60</v>
      </c>
      <c r="B23" s="6" t="s">
        <v>26</v>
      </c>
      <c r="C23" s="113">
        <v>359.8101</v>
      </c>
      <c r="D23" s="94">
        <v>42.68077199738861</v>
      </c>
      <c r="E23" s="94">
        <v>28.940309999999997</v>
      </c>
      <c r="F23" s="114">
        <v>42.68</v>
      </c>
    </row>
    <row r="24" spans="1:6" ht="23.25" customHeight="1">
      <c r="A24" s="9" t="s">
        <v>61</v>
      </c>
      <c r="B24" s="10" t="s">
        <v>24</v>
      </c>
      <c r="C24" s="113">
        <v>321.11859999999996</v>
      </c>
      <c r="D24" s="94">
        <v>38.09117554512219</v>
      </c>
      <c r="E24" s="94">
        <v>25.82388</v>
      </c>
      <c r="F24" s="114">
        <v>38.09323725153555</v>
      </c>
    </row>
    <row r="25" spans="1:6" ht="21" customHeight="1">
      <c r="A25" s="9" t="s">
        <v>62</v>
      </c>
      <c r="B25" s="10" t="s">
        <v>25</v>
      </c>
      <c r="C25" s="113">
        <v>38.6915</v>
      </c>
      <c r="D25" s="94">
        <v>4.589596452266416</v>
      </c>
      <c r="E25" s="94">
        <v>3.1164300000000003</v>
      </c>
      <c r="F25" s="114">
        <v>4.59</v>
      </c>
    </row>
    <row r="26" spans="1:6" ht="22.5" customHeight="1">
      <c r="A26" s="5" t="s">
        <v>63</v>
      </c>
      <c r="B26" s="6" t="s">
        <v>27</v>
      </c>
      <c r="C26" s="113">
        <v>71.82360000000001</v>
      </c>
      <c r="D26" s="94">
        <v>8.52</v>
      </c>
      <c r="E26" s="94">
        <v>5.768039999999999</v>
      </c>
      <c r="F26" s="114">
        <v>8.52</v>
      </c>
    </row>
    <row r="27" spans="1:6" ht="22.5" customHeight="1">
      <c r="A27" s="5" t="s">
        <v>64</v>
      </c>
      <c r="B27" s="10" t="s">
        <v>24</v>
      </c>
      <c r="C27" s="113">
        <v>68.78880000000001</v>
      </c>
      <c r="D27" s="94">
        <v>8.16</v>
      </c>
      <c r="E27" s="94">
        <v>5.5243199999999995</v>
      </c>
      <c r="F27" s="114">
        <v>8.16</v>
      </c>
    </row>
    <row r="28" spans="1:6" ht="15.75">
      <c r="A28" s="5" t="s">
        <v>65</v>
      </c>
      <c r="B28" s="10" t="s">
        <v>25</v>
      </c>
      <c r="C28" s="113">
        <v>3.0347999999999997</v>
      </c>
      <c r="D28" s="94">
        <v>0.36</v>
      </c>
      <c r="E28" s="94">
        <v>0.24372</v>
      </c>
      <c r="F28" s="114">
        <v>0.36</v>
      </c>
    </row>
    <row r="29" spans="1:6" ht="15.75">
      <c r="A29" s="5" t="s">
        <v>66</v>
      </c>
      <c r="B29" s="6" t="s">
        <v>28</v>
      </c>
      <c r="C29" s="113">
        <v>0</v>
      </c>
      <c r="D29" s="94">
        <v>0</v>
      </c>
      <c r="E29" s="94">
        <v>0</v>
      </c>
      <c r="F29" s="114">
        <v>0</v>
      </c>
    </row>
    <row r="30" spans="1:6" ht="24.75" customHeight="1">
      <c r="A30" s="5" t="s">
        <v>67</v>
      </c>
      <c r="B30" s="6" t="s">
        <v>29</v>
      </c>
      <c r="C30" s="113">
        <v>15184.731600000001</v>
      </c>
      <c r="D30" s="94">
        <v>1801.20302850668</v>
      </c>
      <c r="E30" s="94">
        <v>1221.05564</v>
      </c>
      <c r="F30" s="114">
        <v>1801.2097270623915</v>
      </c>
    </row>
    <row r="31" spans="1:6" ht="18.75" customHeight="1">
      <c r="A31" s="5" t="s">
        <v>68</v>
      </c>
      <c r="B31" s="6" t="s">
        <v>30</v>
      </c>
      <c r="C31" s="113">
        <v>0</v>
      </c>
      <c r="D31" s="94">
        <v>0</v>
      </c>
      <c r="E31" s="94">
        <v>0</v>
      </c>
      <c r="F31" s="114">
        <v>0</v>
      </c>
    </row>
    <row r="32" spans="1:6" ht="17.25" customHeight="1">
      <c r="A32" s="5" t="s">
        <v>69</v>
      </c>
      <c r="B32" s="6" t="s">
        <v>31</v>
      </c>
      <c r="C32" s="113">
        <v>0</v>
      </c>
      <c r="D32" s="94">
        <v>0</v>
      </c>
      <c r="E32" s="94">
        <v>0</v>
      </c>
      <c r="F32" s="114">
        <v>0</v>
      </c>
    </row>
    <row r="33" spans="1:6" ht="18" customHeight="1">
      <c r="A33" s="9" t="s">
        <v>70</v>
      </c>
      <c r="B33" s="10" t="s">
        <v>32</v>
      </c>
      <c r="C33" s="113">
        <v>0</v>
      </c>
      <c r="D33" s="94">
        <v>0</v>
      </c>
      <c r="E33" s="94">
        <v>0</v>
      </c>
      <c r="F33" s="114">
        <v>0</v>
      </c>
    </row>
    <row r="34" spans="1:6" ht="22.5" customHeight="1">
      <c r="A34" s="9" t="s">
        <v>71</v>
      </c>
      <c r="B34" s="10" t="s">
        <v>33</v>
      </c>
      <c r="C34" s="113">
        <v>0</v>
      </c>
      <c r="D34" s="94">
        <v>0</v>
      </c>
      <c r="E34" s="94">
        <v>0</v>
      </c>
      <c r="F34" s="114">
        <v>0</v>
      </c>
    </row>
    <row r="35" spans="1:6" ht="21" customHeight="1">
      <c r="A35" s="9" t="s">
        <v>72</v>
      </c>
      <c r="B35" s="10" t="s">
        <v>34</v>
      </c>
      <c r="C35" s="113">
        <v>0</v>
      </c>
      <c r="D35" s="94">
        <v>0</v>
      </c>
      <c r="E35" s="94">
        <v>0</v>
      </c>
      <c r="F35" s="114">
        <v>0</v>
      </c>
    </row>
    <row r="36" spans="1:6" ht="23.25" customHeight="1">
      <c r="A36" s="9" t="s">
        <v>73</v>
      </c>
      <c r="B36" s="10" t="s">
        <v>35</v>
      </c>
      <c r="C36" s="113">
        <v>0</v>
      </c>
      <c r="D36" s="94">
        <v>0</v>
      </c>
      <c r="E36" s="94">
        <v>0</v>
      </c>
      <c r="F36" s="114">
        <v>0</v>
      </c>
    </row>
    <row r="37" spans="1:6" ht="24" customHeight="1">
      <c r="A37" s="5" t="s">
        <v>74</v>
      </c>
      <c r="B37" s="6" t="s">
        <v>36</v>
      </c>
      <c r="C37" s="113">
        <v>15184.731600000001</v>
      </c>
      <c r="D37" s="94">
        <v>1801.2030285066803</v>
      </c>
      <c r="E37" s="94">
        <v>1221.05564</v>
      </c>
      <c r="F37" s="114">
        <v>1801.2</v>
      </c>
    </row>
    <row r="38" spans="1:6" ht="20.25" customHeight="1">
      <c r="A38" s="5" t="s">
        <v>75</v>
      </c>
      <c r="B38" s="6" t="s">
        <v>37</v>
      </c>
      <c r="C38" s="113"/>
      <c r="D38" s="94">
        <v>1801.2</v>
      </c>
      <c r="E38" s="94"/>
      <c r="F38" s="114">
        <v>1801.2</v>
      </c>
    </row>
    <row r="39" spans="1:6" ht="15.75">
      <c r="A39" s="5" t="s">
        <v>76</v>
      </c>
      <c r="B39" s="6" t="s">
        <v>38</v>
      </c>
      <c r="C39" s="113"/>
      <c r="D39" s="94">
        <v>1423.52</v>
      </c>
      <c r="E39" s="94"/>
      <c r="F39" s="114">
        <v>1423.53</v>
      </c>
    </row>
    <row r="40" spans="1:6" ht="19.5" customHeight="1">
      <c r="A40" s="5" t="s">
        <v>77</v>
      </c>
      <c r="B40" s="6" t="s">
        <v>39</v>
      </c>
      <c r="C40" s="113">
        <v>0</v>
      </c>
      <c r="D40" s="94">
        <v>377.68000000000006</v>
      </c>
      <c r="E40" s="94">
        <v>0</v>
      </c>
      <c r="F40" s="114">
        <v>377.68</v>
      </c>
    </row>
    <row r="41" spans="1:6" ht="18" customHeight="1">
      <c r="A41" s="5" t="s">
        <v>78</v>
      </c>
      <c r="B41" s="6" t="s">
        <v>40</v>
      </c>
      <c r="C41" s="113">
        <v>0</v>
      </c>
      <c r="D41" s="116">
        <v>79</v>
      </c>
      <c r="E41" s="116">
        <v>0</v>
      </c>
      <c r="F41" s="117">
        <v>79</v>
      </c>
    </row>
    <row r="42" spans="1:6" ht="25.5" customHeight="1">
      <c r="A42" s="5" t="s">
        <v>79</v>
      </c>
      <c r="B42" s="6" t="s">
        <v>41</v>
      </c>
      <c r="C42" s="113">
        <v>0</v>
      </c>
      <c r="D42" s="116">
        <v>21</v>
      </c>
      <c r="E42" s="116">
        <v>0</v>
      </c>
      <c r="F42" s="117">
        <v>21</v>
      </c>
    </row>
    <row r="43" spans="1:6" ht="21.75" customHeight="1">
      <c r="A43" s="5" t="s">
        <v>80</v>
      </c>
      <c r="B43" s="6" t="s">
        <v>42</v>
      </c>
      <c r="C43" s="115">
        <v>8430</v>
      </c>
      <c r="D43" s="116">
        <v>0</v>
      </c>
      <c r="E43" s="116">
        <v>678</v>
      </c>
      <c r="F43" s="114"/>
    </row>
    <row r="44" spans="1:6" ht="23.25" customHeight="1">
      <c r="A44" s="5" t="s">
        <v>81</v>
      </c>
      <c r="B44" s="6" t="s">
        <v>43</v>
      </c>
      <c r="C44" s="113">
        <v>0</v>
      </c>
      <c r="D44" s="94">
        <v>0</v>
      </c>
      <c r="E44" s="94">
        <v>0</v>
      </c>
      <c r="F44" s="114"/>
    </row>
    <row r="45" spans="1:6" ht="21" customHeight="1">
      <c r="A45" s="24" t="s">
        <v>85</v>
      </c>
      <c r="B45" s="6" t="s">
        <v>86</v>
      </c>
      <c r="C45" s="113"/>
      <c r="D45" s="94">
        <v>2161.437558718861</v>
      </c>
      <c r="E45" s="94"/>
      <c r="F45" s="114">
        <v>2161.44</v>
      </c>
    </row>
    <row r="46" spans="1:2" ht="15">
      <c r="A46" s="3"/>
      <c r="B46" s="1" t="s">
        <v>44</v>
      </c>
    </row>
    <row r="47" ht="15">
      <c r="A47" s="2"/>
    </row>
    <row r="48" ht="15">
      <c r="A48" s="2"/>
    </row>
    <row r="49" spans="1:3" ht="15">
      <c r="A49" s="3"/>
      <c r="B49" s="36"/>
      <c r="C49" s="37"/>
    </row>
    <row r="50" spans="1:3" ht="15.75">
      <c r="A50" s="4"/>
      <c r="B50" s="38"/>
      <c r="C50" s="37"/>
    </row>
    <row r="51" spans="1:3" ht="15">
      <c r="A51" s="3"/>
      <c r="B51" s="39"/>
      <c r="C51" s="37"/>
    </row>
  </sheetData>
  <sheetProtection/>
  <mergeCells count="8">
    <mergeCell ref="E5:F5"/>
    <mergeCell ref="A1:F1"/>
    <mergeCell ref="A2:F2"/>
    <mergeCell ref="A3:F3"/>
    <mergeCell ref="A4:F4"/>
    <mergeCell ref="A5:A6"/>
    <mergeCell ref="B5:B6"/>
    <mergeCell ref="C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31">
      <selection activeCell="B49" sqref="B49:C51"/>
    </sheetView>
  </sheetViews>
  <sheetFormatPr defaultColWidth="9.140625" defaultRowHeight="15"/>
  <cols>
    <col min="2" max="2" width="50.00390625" style="0" customWidth="1"/>
    <col min="3" max="3" width="16.57421875" style="0" customWidth="1"/>
    <col min="4" max="4" width="14.7109375" style="0" customWidth="1"/>
    <col min="5" max="5" width="14.140625" style="0" customWidth="1"/>
    <col min="6" max="6" width="15.140625" style="0" customWidth="1"/>
    <col min="7" max="9" width="10.421875" style="0" bestFit="1" customWidth="1"/>
  </cols>
  <sheetData>
    <row r="1" spans="1:6" ht="15">
      <c r="A1" s="143" t="s">
        <v>93</v>
      </c>
      <c r="B1" s="143"/>
      <c r="C1" s="143"/>
      <c r="D1" s="143"/>
      <c r="E1" s="143"/>
      <c r="F1" s="143"/>
    </row>
    <row r="2" spans="1:6" ht="15.75">
      <c r="A2" s="140" t="s">
        <v>99</v>
      </c>
      <c r="B2" s="140"/>
      <c r="C2" s="140"/>
      <c r="D2" s="140"/>
      <c r="E2" s="140"/>
      <c r="F2" s="140"/>
    </row>
    <row r="3" spans="1:6" ht="33" customHeight="1">
      <c r="A3" s="141" t="s">
        <v>0</v>
      </c>
      <c r="B3" s="141"/>
      <c r="C3" s="141"/>
      <c r="D3" s="141"/>
      <c r="E3" s="141"/>
      <c r="F3" s="141"/>
    </row>
    <row r="4" spans="1:6" ht="15">
      <c r="A4" s="142" t="s">
        <v>1</v>
      </c>
      <c r="B4" s="142"/>
      <c r="C4" s="142"/>
      <c r="D4" s="142"/>
      <c r="E4" s="142"/>
      <c r="F4" s="142"/>
    </row>
    <row r="5" spans="1:6" ht="15">
      <c r="A5" s="144" t="s">
        <v>2</v>
      </c>
      <c r="B5" s="146" t="s">
        <v>3</v>
      </c>
      <c r="C5" s="138" t="s">
        <v>91</v>
      </c>
      <c r="D5" s="139"/>
      <c r="E5" s="138" t="s">
        <v>92</v>
      </c>
      <c r="F5" s="139"/>
    </row>
    <row r="6" spans="1:6" ht="15">
      <c r="A6" s="145"/>
      <c r="B6" s="147"/>
      <c r="C6" s="16" t="s">
        <v>5</v>
      </c>
      <c r="D6" s="16" t="s">
        <v>6</v>
      </c>
      <c r="E6" s="16" t="s">
        <v>5</v>
      </c>
      <c r="F6" s="16" t="s">
        <v>6</v>
      </c>
    </row>
    <row r="7" spans="1:6" ht="15">
      <c r="A7" s="17" t="s">
        <v>45</v>
      </c>
      <c r="B7" s="18">
        <v>2</v>
      </c>
      <c r="C7" s="18">
        <v>3</v>
      </c>
      <c r="D7" s="18">
        <v>4</v>
      </c>
      <c r="E7" s="18">
        <v>3</v>
      </c>
      <c r="F7" s="18">
        <v>4</v>
      </c>
    </row>
    <row r="8" spans="1:9" ht="25.5" customHeight="1">
      <c r="A8" s="5" t="s">
        <v>45</v>
      </c>
      <c r="B8" s="6" t="s">
        <v>7</v>
      </c>
      <c r="C8" s="20">
        <f>C9+C16+C17+C20</f>
        <v>13943.26</v>
      </c>
      <c r="D8" s="71">
        <f>C8/C43*1000</f>
        <v>1653.9360762008694</v>
      </c>
      <c r="E8" s="20">
        <f>E9+E16+E17+E20</f>
        <v>1121.23</v>
      </c>
      <c r="F8" s="71">
        <f>F9+F16+F17+F20</f>
        <v>1653.9431004859136</v>
      </c>
      <c r="G8" s="91"/>
      <c r="H8" s="91"/>
      <c r="I8" s="91"/>
    </row>
    <row r="9" spans="1:8" ht="21.75" customHeight="1">
      <c r="A9" s="5" t="s">
        <v>46</v>
      </c>
      <c r="B9" s="6" t="s">
        <v>8</v>
      </c>
      <c r="C9" s="8">
        <f>C10+C11+C14+C15</f>
        <v>12218.44</v>
      </c>
      <c r="D9" s="72">
        <f>C9/C43*1000</f>
        <v>1449.33958851056</v>
      </c>
      <c r="E9" s="8">
        <f>E10+E11+E14+E15</f>
        <v>982.53</v>
      </c>
      <c r="F9" s="72">
        <f>F10+F11+F14+F15</f>
        <v>1449.339129460766</v>
      </c>
      <c r="G9" s="91"/>
      <c r="H9" s="91"/>
    </row>
    <row r="10" spans="1:7" ht="23.25" customHeight="1">
      <c r="A10" s="9" t="s">
        <v>47</v>
      </c>
      <c r="B10" s="6" t="s">
        <v>9</v>
      </c>
      <c r="C10" s="8">
        <v>12000.76</v>
      </c>
      <c r="D10" s="72">
        <f>C10/C43*1000</f>
        <v>1423.5185964995524</v>
      </c>
      <c r="E10" s="69">
        <v>965.03</v>
      </c>
      <c r="F10" s="72">
        <f>E10/E43*1000</f>
        <v>1423.518358906943</v>
      </c>
      <c r="G10" s="91"/>
    </row>
    <row r="11" spans="1:7" ht="24" customHeight="1">
      <c r="A11" s="9" t="s">
        <v>48</v>
      </c>
      <c r="B11" s="10" t="s">
        <v>10</v>
      </c>
      <c r="C11" s="7">
        <v>193.78</v>
      </c>
      <c r="D11" s="73">
        <f>C11/C43*1000</f>
        <v>22.985997022662165</v>
      </c>
      <c r="E11" s="70">
        <v>15.58</v>
      </c>
      <c r="F11" s="73">
        <f>E11/E43*1000</f>
        <v>22.98210007126221</v>
      </c>
      <c r="G11" s="91"/>
    </row>
    <row r="12" spans="1:6" ht="26.25" customHeight="1">
      <c r="A12" s="5" t="s">
        <v>49</v>
      </c>
      <c r="B12" s="6" t="s">
        <v>11</v>
      </c>
      <c r="C12" s="8">
        <v>0</v>
      </c>
      <c r="D12" s="72">
        <v>0</v>
      </c>
      <c r="E12" s="69">
        <v>0</v>
      </c>
      <c r="F12" s="72">
        <v>0</v>
      </c>
    </row>
    <row r="13" spans="1:6" ht="19.5" customHeight="1">
      <c r="A13" s="9" t="s">
        <v>12</v>
      </c>
      <c r="B13" s="10" t="s">
        <v>13</v>
      </c>
      <c r="C13" s="7">
        <v>0</v>
      </c>
      <c r="D13" s="73">
        <v>0</v>
      </c>
      <c r="E13" s="70">
        <v>0</v>
      </c>
      <c r="F13" s="73">
        <v>0</v>
      </c>
    </row>
    <row r="14" spans="1:7" ht="21" customHeight="1">
      <c r="A14" s="9" t="s">
        <v>50</v>
      </c>
      <c r="B14" s="10" t="s">
        <v>17</v>
      </c>
      <c r="C14" s="7">
        <v>3.27</v>
      </c>
      <c r="D14" s="73">
        <f>C14/C43*1000</f>
        <v>0.38788425154353023</v>
      </c>
      <c r="E14" s="70">
        <v>0.26</v>
      </c>
      <c r="F14" s="73">
        <v>0.39</v>
      </c>
      <c r="G14" s="91"/>
    </row>
    <row r="15" spans="1:7" ht="21.75" customHeight="1">
      <c r="A15" s="9" t="s">
        <v>51</v>
      </c>
      <c r="B15" s="10" t="s">
        <v>18</v>
      </c>
      <c r="C15" s="7">
        <v>20.63</v>
      </c>
      <c r="D15" s="73">
        <f>C15/C43*1000</f>
        <v>2.447110736802149</v>
      </c>
      <c r="E15" s="70">
        <v>1.66</v>
      </c>
      <c r="F15" s="73">
        <f>E15/E43*1000</f>
        <v>2.448670482560672</v>
      </c>
      <c r="G15" s="91"/>
    </row>
    <row r="16" spans="1:7" ht="21.75" customHeight="1">
      <c r="A16" s="5" t="s">
        <v>53</v>
      </c>
      <c r="B16" s="6" t="s">
        <v>19</v>
      </c>
      <c r="C16" s="8">
        <v>931.92</v>
      </c>
      <c r="D16" s="72">
        <f>C16/C43*1000</f>
        <v>110.54345311879102</v>
      </c>
      <c r="E16" s="8">
        <v>74.94</v>
      </c>
      <c r="F16" s="72">
        <f>E16/E43*1000</f>
        <v>110.5441963633113</v>
      </c>
      <c r="G16" s="91"/>
    </row>
    <row r="17" spans="1:7" ht="20.25" customHeight="1">
      <c r="A17" s="5" t="s">
        <v>54</v>
      </c>
      <c r="B17" s="6" t="s">
        <v>20</v>
      </c>
      <c r="C17" s="8">
        <f>C18+C19</f>
        <v>214.85</v>
      </c>
      <c r="D17" s="72">
        <f>C17/C43*1000</f>
        <v>25.485300135818797</v>
      </c>
      <c r="E17" s="8">
        <f>E18+E19</f>
        <v>17.28</v>
      </c>
      <c r="F17" s="72">
        <f>F18+F19</f>
        <v>25.4897746618364</v>
      </c>
      <c r="G17" s="91"/>
    </row>
    <row r="18" spans="1:7" ht="18.75" customHeight="1">
      <c r="A18" s="9" t="s">
        <v>55</v>
      </c>
      <c r="B18" s="10" t="s">
        <v>21</v>
      </c>
      <c r="C18" s="7">
        <v>164.23</v>
      </c>
      <c r="D18" s="73">
        <f>C18/C43*1000</f>
        <v>19.48080447431008</v>
      </c>
      <c r="E18" s="7">
        <v>13.21</v>
      </c>
      <c r="F18" s="73">
        <f>E18/E43*1000</f>
        <v>19.486106671461737</v>
      </c>
      <c r="G18" s="91"/>
    </row>
    <row r="19" spans="1:7" ht="15">
      <c r="A19" s="9" t="s">
        <v>56</v>
      </c>
      <c r="B19" s="10" t="s">
        <v>22</v>
      </c>
      <c r="C19" s="7">
        <v>50.62</v>
      </c>
      <c r="D19" s="73">
        <f>C19/C43*1000</f>
        <v>6.004495661508716</v>
      </c>
      <c r="E19" s="7">
        <v>4.07</v>
      </c>
      <c r="F19" s="73">
        <f>E19/E43*1000</f>
        <v>6.003667990374661</v>
      </c>
      <c r="G19" s="91"/>
    </row>
    <row r="20" spans="1:7" ht="18.75" customHeight="1">
      <c r="A20" s="5" t="s">
        <v>57</v>
      </c>
      <c r="B20" s="6" t="s">
        <v>23</v>
      </c>
      <c r="C20" s="8">
        <f>C21+C22</f>
        <v>578.05</v>
      </c>
      <c r="D20" s="72">
        <f>C20/C43*1000</f>
        <v>68.56773443569958</v>
      </c>
      <c r="E20" s="8">
        <f>E21+E22</f>
        <v>46.480000000000004</v>
      </c>
      <c r="F20" s="72">
        <v>68.57</v>
      </c>
      <c r="G20" s="91"/>
    </row>
    <row r="21" spans="1:7" ht="20.25" customHeight="1">
      <c r="A21" s="9" t="s">
        <v>58</v>
      </c>
      <c r="B21" s="10" t="s">
        <v>24</v>
      </c>
      <c r="C21" s="7">
        <v>468.46</v>
      </c>
      <c r="D21" s="73">
        <f>C21/C43*1000</f>
        <v>55.5682741523187</v>
      </c>
      <c r="E21" s="7">
        <v>37.67</v>
      </c>
      <c r="F21" s="73">
        <f>E21/E43*1000</f>
        <v>55.567118721723205</v>
      </c>
      <c r="G21" s="91"/>
    </row>
    <row r="22" spans="1:7" ht="15">
      <c r="A22" s="9" t="s">
        <v>59</v>
      </c>
      <c r="B22" s="10" t="s">
        <v>25</v>
      </c>
      <c r="C22" s="7">
        <v>109.59</v>
      </c>
      <c r="D22" s="73">
        <f>C22/C43*1000</f>
        <v>12.99946028338088</v>
      </c>
      <c r="E22" s="7">
        <v>8.81</v>
      </c>
      <c r="F22" s="73">
        <f>E22/E43*1000</f>
        <v>12.995654789975616</v>
      </c>
      <c r="G22" s="91"/>
    </row>
    <row r="23" spans="1:7" ht="23.25" customHeight="1">
      <c r="A23" s="5" t="s">
        <v>60</v>
      </c>
      <c r="B23" s="6" t="s">
        <v>26</v>
      </c>
      <c r="C23" s="8">
        <f>C24+C25</f>
        <v>269.58</v>
      </c>
      <c r="D23" s="72">
        <f>C23/C43*1000</f>
        <v>31.977320040093232</v>
      </c>
      <c r="E23" s="8">
        <f>E24+E25</f>
        <v>21.68</v>
      </c>
      <c r="F23" s="72">
        <f>E23/E43*1000</f>
        <v>31.980226543322512</v>
      </c>
      <c r="G23" s="91"/>
    </row>
    <row r="24" spans="1:7" ht="21" customHeight="1">
      <c r="A24" s="9" t="s">
        <v>61</v>
      </c>
      <c r="B24" s="10" t="s">
        <v>24</v>
      </c>
      <c r="C24" s="7">
        <v>240.63</v>
      </c>
      <c r="D24" s="73">
        <f>C24/C43*1000</f>
        <v>28.543298914042712</v>
      </c>
      <c r="E24" s="7">
        <v>19.35</v>
      </c>
      <c r="F24" s="73">
        <f>E24/E43*1000</f>
        <v>28.543237251535547</v>
      </c>
      <c r="G24" s="91"/>
    </row>
    <row r="25" spans="1:7" ht="15">
      <c r="A25" s="9" t="s">
        <v>62</v>
      </c>
      <c r="B25" s="10" t="s">
        <v>25</v>
      </c>
      <c r="C25" s="7">
        <v>28.95</v>
      </c>
      <c r="D25" s="73">
        <f>C25/C43*1000</f>
        <v>3.43402112605052</v>
      </c>
      <c r="E25" s="7">
        <v>2.33</v>
      </c>
      <c r="F25" s="73">
        <v>3.43</v>
      </c>
      <c r="G25" s="91"/>
    </row>
    <row r="26" spans="1:6" ht="21.75" customHeight="1">
      <c r="A26" s="5" t="s">
        <v>63</v>
      </c>
      <c r="B26" s="6" t="s">
        <v>27</v>
      </c>
      <c r="C26" s="8">
        <v>0</v>
      </c>
      <c r="D26" s="72">
        <v>0</v>
      </c>
      <c r="E26" s="8">
        <v>0</v>
      </c>
      <c r="F26" s="72">
        <v>0</v>
      </c>
    </row>
    <row r="27" spans="1:6" ht="22.5" customHeight="1">
      <c r="A27" s="5" t="s">
        <v>64</v>
      </c>
      <c r="B27" s="10" t="s">
        <v>24</v>
      </c>
      <c r="C27" s="8">
        <v>0</v>
      </c>
      <c r="D27" s="72">
        <v>0</v>
      </c>
      <c r="E27" s="8">
        <v>0</v>
      </c>
      <c r="F27" s="72">
        <v>0</v>
      </c>
    </row>
    <row r="28" spans="1:6" ht="15">
      <c r="A28" s="5" t="s">
        <v>65</v>
      </c>
      <c r="B28" s="10" t="s">
        <v>25</v>
      </c>
      <c r="C28" s="8">
        <v>0</v>
      </c>
      <c r="D28" s="72">
        <v>0</v>
      </c>
      <c r="E28" s="8">
        <v>0</v>
      </c>
      <c r="F28" s="72">
        <v>0</v>
      </c>
    </row>
    <row r="29" spans="1:6" ht="15">
      <c r="A29" s="5" t="s">
        <v>66</v>
      </c>
      <c r="B29" s="6" t="s">
        <v>28</v>
      </c>
      <c r="C29" s="8">
        <v>0</v>
      </c>
      <c r="D29" s="72">
        <v>0</v>
      </c>
      <c r="E29" s="8">
        <v>0</v>
      </c>
      <c r="F29" s="72">
        <v>0</v>
      </c>
    </row>
    <row r="30" spans="1:6" ht="23.25" customHeight="1">
      <c r="A30" s="5" t="s">
        <v>67</v>
      </c>
      <c r="B30" s="6" t="s">
        <v>29</v>
      </c>
      <c r="C30" s="8">
        <f>C8+C23</f>
        <v>14212.84</v>
      </c>
      <c r="D30" s="72">
        <f>D8+D23</f>
        <v>1685.9133962409626</v>
      </c>
      <c r="E30" s="8">
        <f>E23+E8</f>
        <v>1142.91</v>
      </c>
      <c r="F30" s="72">
        <v>1685.91</v>
      </c>
    </row>
    <row r="31" spans="1:6" ht="21" customHeight="1">
      <c r="A31" s="5" t="s">
        <v>68</v>
      </c>
      <c r="B31" s="6" t="s">
        <v>30</v>
      </c>
      <c r="C31" s="8">
        <v>0</v>
      </c>
      <c r="D31" s="72">
        <v>0</v>
      </c>
      <c r="E31" s="8">
        <v>0</v>
      </c>
      <c r="F31" s="72"/>
    </row>
    <row r="32" spans="1:6" ht="15">
      <c r="A32" s="5" t="s">
        <v>69</v>
      </c>
      <c r="B32" s="6" t="s">
        <v>31</v>
      </c>
      <c r="C32" s="8">
        <v>0</v>
      </c>
      <c r="D32" s="72">
        <v>0</v>
      </c>
      <c r="E32" s="8">
        <v>0</v>
      </c>
      <c r="F32" s="72">
        <v>0</v>
      </c>
    </row>
    <row r="33" spans="1:6" ht="15">
      <c r="A33" s="9" t="s">
        <v>70</v>
      </c>
      <c r="B33" s="10" t="s">
        <v>32</v>
      </c>
      <c r="C33" s="7">
        <v>0</v>
      </c>
      <c r="D33" s="73">
        <v>0</v>
      </c>
      <c r="E33" s="7">
        <v>0</v>
      </c>
      <c r="F33" s="73">
        <v>0</v>
      </c>
    </row>
    <row r="34" spans="1:6" ht="20.25" customHeight="1">
      <c r="A34" s="9" t="s">
        <v>71</v>
      </c>
      <c r="B34" s="10" t="s">
        <v>33</v>
      </c>
      <c r="C34" s="7">
        <v>0</v>
      </c>
      <c r="D34" s="73">
        <v>0</v>
      </c>
      <c r="E34" s="7">
        <v>0</v>
      </c>
      <c r="F34" s="73">
        <v>0</v>
      </c>
    </row>
    <row r="35" spans="1:6" ht="21.75" customHeight="1">
      <c r="A35" s="9" t="s">
        <v>72</v>
      </c>
      <c r="B35" s="10" t="s">
        <v>34</v>
      </c>
      <c r="C35" s="7">
        <v>0</v>
      </c>
      <c r="D35" s="73">
        <v>0</v>
      </c>
      <c r="E35" s="7">
        <v>0</v>
      </c>
      <c r="F35" s="73">
        <v>0</v>
      </c>
    </row>
    <row r="36" spans="1:6" ht="25.5" customHeight="1">
      <c r="A36" s="9" t="s">
        <v>73</v>
      </c>
      <c r="B36" s="10" t="s">
        <v>35</v>
      </c>
      <c r="C36" s="7">
        <v>0</v>
      </c>
      <c r="D36" s="73">
        <v>0</v>
      </c>
      <c r="E36" s="7">
        <v>0</v>
      </c>
      <c r="F36" s="73">
        <v>0</v>
      </c>
    </row>
    <row r="37" spans="1:6" ht="25.5" customHeight="1">
      <c r="A37" s="5" t="s">
        <v>74</v>
      </c>
      <c r="B37" s="6" t="s">
        <v>36</v>
      </c>
      <c r="C37" s="8">
        <f>C30</f>
        <v>14212.84</v>
      </c>
      <c r="D37" s="72">
        <f>C37/C43*1000</f>
        <v>1685.9133962409628</v>
      </c>
      <c r="E37" s="8">
        <f>E30</f>
        <v>1142.91</v>
      </c>
      <c r="F37" s="72">
        <f>F30</f>
        <v>1685.91</v>
      </c>
    </row>
    <row r="38" spans="1:6" ht="24" customHeight="1">
      <c r="A38" s="5" t="s">
        <v>75</v>
      </c>
      <c r="B38" s="6" t="s">
        <v>37</v>
      </c>
      <c r="C38" s="11" t="s">
        <v>84</v>
      </c>
      <c r="D38" s="72">
        <v>1685.91</v>
      </c>
      <c r="E38" s="11" t="s">
        <v>84</v>
      </c>
      <c r="F38" s="72">
        <v>1685.91</v>
      </c>
    </row>
    <row r="39" spans="1:6" ht="15">
      <c r="A39" s="5" t="s">
        <v>76</v>
      </c>
      <c r="B39" s="6" t="s">
        <v>38</v>
      </c>
      <c r="C39" s="11" t="s">
        <v>84</v>
      </c>
      <c r="D39" s="72">
        <f>D10</f>
        <v>1423.5185964995524</v>
      </c>
      <c r="E39" s="11" t="s">
        <v>84</v>
      </c>
      <c r="F39" s="72">
        <f>F10</f>
        <v>1423.518358906943</v>
      </c>
    </row>
    <row r="40" spans="1:6" ht="18.75" customHeight="1">
      <c r="A40" s="5" t="s">
        <v>77</v>
      </c>
      <c r="B40" s="6" t="s">
        <v>39</v>
      </c>
      <c r="C40" s="11"/>
      <c r="D40" s="72">
        <f>D37-D39</f>
        <v>262.39479974141045</v>
      </c>
      <c r="E40" s="11"/>
      <c r="F40" s="72">
        <f>F37-F39</f>
        <v>262.39164109305716</v>
      </c>
    </row>
    <row r="41" spans="1:6" ht="25.5" customHeight="1">
      <c r="A41" s="5" t="s">
        <v>78</v>
      </c>
      <c r="B41" s="6" t="s">
        <v>40</v>
      </c>
      <c r="C41" s="11"/>
      <c r="D41" s="72">
        <f>D39/D38*100</f>
        <v>84.4362152487115</v>
      </c>
      <c r="E41" s="72"/>
      <c r="F41" s="72">
        <f>F39/F38*100</f>
        <v>84.43620115587088</v>
      </c>
    </row>
    <row r="42" spans="1:6" ht="21" customHeight="1">
      <c r="A42" s="5" t="s">
        <v>79</v>
      </c>
      <c r="B42" s="6" t="s">
        <v>41</v>
      </c>
      <c r="C42" s="11"/>
      <c r="D42" s="72">
        <f>100-D41</f>
        <v>15.563784751288495</v>
      </c>
      <c r="E42" s="11"/>
      <c r="F42" s="72">
        <f>100-F41</f>
        <v>15.563798844129124</v>
      </c>
    </row>
    <row r="43" spans="1:6" ht="21.75" customHeight="1">
      <c r="A43" s="5" t="s">
        <v>80</v>
      </c>
      <c r="B43" s="6" t="s">
        <v>42</v>
      </c>
      <c r="C43" s="8">
        <v>8430.35</v>
      </c>
      <c r="D43" s="74"/>
      <c r="E43" s="8">
        <v>677.9189</v>
      </c>
      <c r="F43" s="74"/>
    </row>
    <row r="44" spans="1:6" ht="23.25" customHeight="1">
      <c r="A44" s="5" t="s">
        <v>81</v>
      </c>
      <c r="B44" s="6" t="s">
        <v>43</v>
      </c>
      <c r="C44" s="8">
        <v>0</v>
      </c>
      <c r="D44" s="72">
        <v>0</v>
      </c>
      <c r="E44" s="8">
        <v>0</v>
      </c>
      <c r="F44" s="72">
        <v>0</v>
      </c>
    </row>
    <row r="45" spans="1:6" ht="32.25" customHeight="1">
      <c r="A45" s="24" t="s">
        <v>85</v>
      </c>
      <c r="B45" s="6" t="s">
        <v>86</v>
      </c>
      <c r="C45" s="23" t="s">
        <v>84</v>
      </c>
      <c r="D45" s="75">
        <v>2023.09</v>
      </c>
      <c r="E45" s="23" t="s">
        <v>84</v>
      </c>
      <c r="F45" s="75">
        <f>F37*1.2</f>
        <v>2023.092</v>
      </c>
    </row>
    <row r="46" spans="1:2" ht="15">
      <c r="A46" s="3"/>
      <c r="B46" s="1" t="s">
        <v>44</v>
      </c>
    </row>
    <row r="47" ht="15">
      <c r="A47" s="2"/>
    </row>
    <row r="48" ht="15">
      <c r="A48" s="2"/>
    </row>
    <row r="49" spans="1:3" ht="15">
      <c r="A49" s="3"/>
      <c r="B49" s="36"/>
      <c r="C49" s="37"/>
    </row>
    <row r="50" spans="1:3" ht="15.75">
      <c r="A50" s="4"/>
      <c r="B50" s="38"/>
      <c r="C50" s="37"/>
    </row>
    <row r="51" spans="1:3" ht="15">
      <c r="A51" s="3"/>
      <c r="B51" s="39"/>
      <c r="C51" s="37"/>
    </row>
  </sheetData>
  <sheetProtection/>
  <mergeCells count="8">
    <mergeCell ref="A1:F1"/>
    <mergeCell ref="A2:F2"/>
    <mergeCell ref="A3:F3"/>
    <mergeCell ref="A4:F4"/>
    <mergeCell ref="A5:A6"/>
    <mergeCell ref="B5:B6"/>
    <mergeCell ref="C5:D5"/>
    <mergeCell ref="E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B48" sqref="B48:C50"/>
    </sheetView>
  </sheetViews>
  <sheetFormatPr defaultColWidth="9.140625" defaultRowHeight="15"/>
  <cols>
    <col min="2" max="2" width="51.421875" style="0" customWidth="1"/>
    <col min="3" max="3" width="14.8515625" style="0" customWidth="1"/>
    <col min="4" max="4" width="14.28125" style="0" customWidth="1"/>
    <col min="5" max="6" width="14.8515625" style="0" customWidth="1"/>
  </cols>
  <sheetData>
    <row r="1" spans="1:6" ht="15.75">
      <c r="A1" s="163" t="s">
        <v>87</v>
      </c>
      <c r="B1" s="163"/>
      <c r="C1" s="163"/>
      <c r="D1" s="163"/>
      <c r="E1" s="163"/>
      <c r="F1" s="163"/>
    </row>
    <row r="2" spans="1:6" ht="32.25" customHeight="1">
      <c r="A2" s="164" t="s">
        <v>0</v>
      </c>
      <c r="B2" s="164"/>
      <c r="C2" s="164"/>
      <c r="D2" s="164"/>
      <c r="E2" s="164"/>
      <c r="F2" s="164"/>
    </row>
    <row r="3" spans="1:6" ht="15">
      <c r="A3" s="165" t="s">
        <v>1</v>
      </c>
      <c r="B3" s="165"/>
      <c r="C3" s="165"/>
      <c r="D3" s="165"/>
      <c r="E3" s="165"/>
      <c r="F3" s="165"/>
    </row>
    <row r="4" spans="1:6" ht="15">
      <c r="A4" s="166" t="s">
        <v>2</v>
      </c>
      <c r="B4" s="166" t="s">
        <v>3</v>
      </c>
      <c r="C4" s="168" t="s">
        <v>91</v>
      </c>
      <c r="D4" s="169"/>
      <c r="E4" s="168" t="s">
        <v>92</v>
      </c>
      <c r="F4" s="169"/>
    </row>
    <row r="5" spans="1:6" ht="15">
      <c r="A5" s="167"/>
      <c r="B5" s="167"/>
      <c r="C5" s="99" t="s">
        <v>5</v>
      </c>
      <c r="D5" s="99" t="s">
        <v>6</v>
      </c>
      <c r="E5" s="99" t="s">
        <v>5</v>
      </c>
      <c r="F5" s="99" t="s">
        <v>6</v>
      </c>
    </row>
    <row r="6" spans="1:6" ht="15">
      <c r="A6" s="100" t="s">
        <v>45</v>
      </c>
      <c r="B6" s="100">
        <v>2</v>
      </c>
      <c r="C6" s="100">
        <v>3</v>
      </c>
      <c r="D6" s="100">
        <v>4</v>
      </c>
      <c r="E6" s="100">
        <v>3</v>
      </c>
      <c r="F6" s="100">
        <v>4</v>
      </c>
    </row>
    <row r="7" spans="1:6" ht="16.5" customHeight="1">
      <c r="A7" s="72" t="s">
        <v>45</v>
      </c>
      <c r="B7" s="101" t="s">
        <v>7</v>
      </c>
      <c r="C7" s="71">
        <f>C8+C15+C16+C19</f>
        <v>658.2665</v>
      </c>
      <c r="D7" s="71">
        <f>D8+D15+D16+D19</f>
        <v>78.08618030842229</v>
      </c>
      <c r="E7" s="71">
        <f>E8+E15+E16+E19</f>
        <v>52.94148</v>
      </c>
      <c r="F7" s="71">
        <f>F8+F15+F16+F19</f>
        <v>78.08477876106195</v>
      </c>
    </row>
    <row r="8" spans="1:6" ht="17.25" customHeight="1">
      <c r="A8" s="72" t="s">
        <v>46</v>
      </c>
      <c r="B8" s="101" t="s">
        <v>8</v>
      </c>
      <c r="C8" s="72">
        <f>C10+C13+C14</f>
        <v>379.1309</v>
      </c>
      <c r="D8" s="72">
        <f>D10+D13+D14</f>
        <v>44.974009489916966</v>
      </c>
      <c r="E8" s="72">
        <f>E10+E13+E14</f>
        <v>30.492279999999997</v>
      </c>
      <c r="F8" s="72">
        <f>F10+F13+F14</f>
        <v>44.973864306784655</v>
      </c>
    </row>
    <row r="9" spans="1:6" ht="19.5" customHeight="1">
      <c r="A9" s="73" t="s">
        <v>47</v>
      </c>
      <c r="B9" s="101" t="s">
        <v>9</v>
      </c>
      <c r="C9" s="72">
        <v>0</v>
      </c>
      <c r="D9" s="72">
        <v>0</v>
      </c>
      <c r="E9" s="72">
        <v>0</v>
      </c>
      <c r="F9" s="72">
        <v>0</v>
      </c>
    </row>
    <row r="10" spans="1:6" ht="21.75" customHeight="1">
      <c r="A10" s="73" t="s">
        <v>48</v>
      </c>
      <c r="B10" s="102" t="s">
        <v>10</v>
      </c>
      <c r="C10" s="73">
        <v>356.25</v>
      </c>
      <c r="D10" s="73">
        <f>C10/C42*1000</f>
        <v>42.25978647686833</v>
      </c>
      <c r="E10" s="73">
        <f>F10*E42/1000</f>
        <v>28.652279999999998</v>
      </c>
      <c r="F10" s="73">
        <v>42.26</v>
      </c>
    </row>
    <row r="11" spans="1:6" ht="18.75" customHeight="1">
      <c r="A11" s="72" t="s">
        <v>49</v>
      </c>
      <c r="B11" s="101" t="s">
        <v>11</v>
      </c>
      <c r="C11" s="72">
        <v>0</v>
      </c>
      <c r="D11" s="72">
        <v>0</v>
      </c>
      <c r="E11" s="72">
        <v>0</v>
      </c>
      <c r="F11" s="72">
        <v>0</v>
      </c>
    </row>
    <row r="12" spans="1:6" ht="22.5" customHeight="1">
      <c r="A12" s="73" t="s">
        <v>12</v>
      </c>
      <c r="B12" s="102" t="s">
        <v>13</v>
      </c>
      <c r="C12" s="73">
        <v>0</v>
      </c>
      <c r="D12" s="73">
        <v>0</v>
      </c>
      <c r="E12" s="73">
        <v>0</v>
      </c>
      <c r="F12" s="73">
        <v>0</v>
      </c>
    </row>
    <row r="13" spans="1:6" ht="21.75" customHeight="1">
      <c r="A13" s="73" t="s">
        <v>50</v>
      </c>
      <c r="B13" s="102" t="s">
        <v>17</v>
      </c>
      <c r="C13" s="73">
        <v>17.57</v>
      </c>
      <c r="D13" s="73">
        <f>C13/C42*1000</f>
        <v>2.084223013048636</v>
      </c>
      <c r="E13" s="73">
        <v>1.41</v>
      </c>
      <c r="F13" s="73">
        <f>E13/E42*1000</f>
        <v>2.079646017699115</v>
      </c>
    </row>
    <row r="14" spans="1:6" ht="20.25" customHeight="1">
      <c r="A14" s="73" t="s">
        <v>51</v>
      </c>
      <c r="B14" s="102" t="s">
        <v>18</v>
      </c>
      <c r="C14" s="73">
        <f>D14*C42/1000</f>
        <v>5.310899999999999</v>
      </c>
      <c r="D14" s="73">
        <v>0.63</v>
      </c>
      <c r="E14" s="73">
        <v>0.43</v>
      </c>
      <c r="F14" s="73">
        <f>E14/E42*1000</f>
        <v>0.6342182890855458</v>
      </c>
    </row>
    <row r="15" spans="1:6" ht="18.75" customHeight="1">
      <c r="A15" s="72" t="s">
        <v>53</v>
      </c>
      <c r="B15" s="101" t="s">
        <v>19</v>
      </c>
      <c r="C15" s="72">
        <v>42.05</v>
      </c>
      <c r="D15" s="72">
        <f>C15/C42*1000</f>
        <v>4.988137603795966</v>
      </c>
      <c r="E15" s="72">
        <f>F15*E42/1000</f>
        <v>3.38322</v>
      </c>
      <c r="F15" s="72">
        <v>4.99</v>
      </c>
    </row>
    <row r="16" spans="1:6" ht="15">
      <c r="A16" s="72" t="s">
        <v>54</v>
      </c>
      <c r="B16" s="101" t="s">
        <v>20</v>
      </c>
      <c r="C16" s="72">
        <f>C17+C18</f>
        <v>64.3356</v>
      </c>
      <c r="D16" s="72">
        <f>D17+D18</f>
        <v>7.631743772241992</v>
      </c>
      <c r="E16" s="72">
        <f>E17+E18</f>
        <v>5.17376</v>
      </c>
      <c r="F16" s="72">
        <f>F17+F18</f>
        <v>7.630914454277286</v>
      </c>
    </row>
    <row r="17" spans="1:6" ht="21" customHeight="1">
      <c r="A17" s="73" t="s">
        <v>55</v>
      </c>
      <c r="B17" s="102" t="s">
        <v>21</v>
      </c>
      <c r="C17" s="73">
        <v>56.58</v>
      </c>
      <c r="D17" s="73">
        <f>C17/C42*1000</f>
        <v>6.711743772241992</v>
      </c>
      <c r="E17" s="73">
        <v>4.55</v>
      </c>
      <c r="F17" s="73">
        <f>E17/E42*1000</f>
        <v>6.710914454277286</v>
      </c>
    </row>
    <row r="18" spans="1:6" ht="15">
      <c r="A18" s="73" t="s">
        <v>56</v>
      </c>
      <c r="B18" s="102" t="s">
        <v>22</v>
      </c>
      <c r="C18" s="73">
        <f>D18*C42/1000</f>
        <v>7.7556</v>
      </c>
      <c r="D18" s="73">
        <v>0.92</v>
      </c>
      <c r="E18" s="73">
        <f>F18*E42/1000</f>
        <v>0.62376</v>
      </c>
      <c r="F18" s="73">
        <v>0.92</v>
      </c>
    </row>
    <row r="19" spans="1:6" ht="16.5" customHeight="1">
      <c r="A19" s="72" t="s">
        <v>57</v>
      </c>
      <c r="B19" s="101" t="s">
        <v>23</v>
      </c>
      <c r="C19" s="72">
        <f>C20+C21</f>
        <v>172.75</v>
      </c>
      <c r="D19" s="72">
        <f>D20+D21</f>
        <v>20.492289442467374</v>
      </c>
      <c r="E19" s="72">
        <f>E20+E21</f>
        <v>13.892220000000002</v>
      </c>
      <c r="F19" s="72">
        <f>F20+F21</f>
        <v>20.490000000000002</v>
      </c>
    </row>
    <row r="20" spans="1:6" ht="20.25" customHeight="1">
      <c r="A20" s="73" t="s">
        <v>58</v>
      </c>
      <c r="B20" s="102" t="s">
        <v>24</v>
      </c>
      <c r="C20" s="73">
        <v>139.95</v>
      </c>
      <c r="D20" s="73">
        <f>C20/C42*1000</f>
        <v>16.60142348754448</v>
      </c>
      <c r="E20" s="73">
        <f>F20*E42/1000</f>
        <v>11.254800000000001</v>
      </c>
      <c r="F20" s="73">
        <v>16.6</v>
      </c>
    </row>
    <row r="21" spans="1:6" ht="15">
      <c r="A21" s="73" t="s">
        <v>59</v>
      </c>
      <c r="B21" s="102" t="s">
        <v>25</v>
      </c>
      <c r="C21" s="73">
        <v>32.8</v>
      </c>
      <c r="D21" s="73">
        <f>C21/C42*1000</f>
        <v>3.890865954922894</v>
      </c>
      <c r="E21" s="73">
        <f>F21*E42/1000</f>
        <v>2.63742</v>
      </c>
      <c r="F21" s="73">
        <v>3.89</v>
      </c>
    </row>
    <row r="22" spans="1:6" ht="17.25" customHeight="1">
      <c r="A22" s="72" t="s">
        <v>60</v>
      </c>
      <c r="B22" s="101" t="s">
        <v>26</v>
      </c>
      <c r="C22" s="72">
        <f>C23+C24</f>
        <v>81.21000000000001</v>
      </c>
      <c r="D22" s="72">
        <f>D23+D24</f>
        <v>9.633451957295375</v>
      </c>
      <c r="E22" s="72">
        <f>E23+E24</f>
        <v>6.535919999999999</v>
      </c>
      <c r="F22" s="72">
        <f>F23+F24</f>
        <v>9.639999999999999</v>
      </c>
    </row>
    <row r="23" spans="1:6" ht="20.25" customHeight="1">
      <c r="A23" s="73" t="s">
        <v>61</v>
      </c>
      <c r="B23" s="102" t="s">
        <v>24</v>
      </c>
      <c r="C23" s="73">
        <v>71.89</v>
      </c>
      <c r="D23" s="73">
        <f>C23/C42*1000</f>
        <v>8.52787663107948</v>
      </c>
      <c r="E23" s="73">
        <f>F23*E42/1000</f>
        <v>5.783339999999999</v>
      </c>
      <c r="F23" s="73">
        <v>8.53</v>
      </c>
    </row>
    <row r="24" spans="1:6" ht="15">
      <c r="A24" s="73" t="s">
        <v>62</v>
      </c>
      <c r="B24" s="102" t="s">
        <v>25</v>
      </c>
      <c r="C24" s="73">
        <v>9.32</v>
      </c>
      <c r="D24" s="73">
        <f>C24/C42*1000</f>
        <v>1.1055753262158956</v>
      </c>
      <c r="E24" s="73">
        <f>F24*E42/1000</f>
        <v>0.75258</v>
      </c>
      <c r="F24" s="73">
        <v>1.11</v>
      </c>
    </row>
    <row r="25" spans="1:6" ht="16.5" customHeight="1">
      <c r="A25" s="72" t="s">
        <v>63</v>
      </c>
      <c r="B25" s="101" t="s">
        <v>27</v>
      </c>
      <c r="C25" s="72">
        <v>0</v>
      </c>
      <c r="D25" s="72">
        <v>0</v>
      </c>
      <c r="E25" s="72">
        <v>0</v>
      </c>
      <c r="F25" s="72">
        <v>0</v>
      </c>
    </row>
    <row r="26" spans="1:6" ht="20.25" customHeight="1">
      <c r="A26" s="72" t="s">
        <v>64</v>
      </c>
      <c r="B26" s="102" t="s">
        <v>24</v>
      </c>
      <c r="C26" s="72">
        <v>0</v>
      </c>
      <c r="D26" s="72">
        <v>0</v>
      </c>
      <c r="E26" s="72">
        <v>0</v>
      </c>
      <c r="F26" s="72">
        <v>0</v>
      </c>
    </row>
    <row r="27" spans="1:6" ht="15">
      <c r="A27" s="72" t="s">
        <v>65</v>
      </c>
      <c r="B27" s="102" t="s">
        <v>25</v>
      </c>
      <c r="C27" s="72">
        <v>0</v>
      </c>
      <c r="D27" s="72">
        <v>0</v>
      </c>
      <c r="E27" s="72">
        <v>0</v>
      </c>
      <c r="F27" s="72">
        <v>0</v>
      </c>
    </row>
    <row r="28" spans="1:6" ht="15">
      <c r="A28" s="72" t="s">
        <v>66</v>
      </c>
      <c r="B28" s="101" t="s">
        <v>28</v>
      </c>
      <c r="C28" s="72">
        <v>0</v>
      </c>
      <c r="D28" s="72">
        <v>0</v>
      </c>
      <c r="E28" s="72">
        <v>0</v>
      </c>
      <c r="F28" s="72">
        <v>0</v>
      </c>
    </row>
    <row r="29" spans="1:6" ht="21.75" customHeight="1">
      <c r="A29" s="72" t="s">
        <v>67</v>
      </c>
      <c r="B29" s="101" t="s">
        <v>29</v>
      </c>
      <c r="C29" s="72">
        <f>C7+C22</f>
        <v>739.4765</v>
      </c>
      <c r="D29" s="72">
        <f>D7+D22</f>
        <v>87.71963226571766</v>
      </c>
      <c r="E29" s="72">
        <f>E7+E22</f>
        <v>59.477399999999996</v>
      </c>
      <c r="F29" s="72">
        <f>F7+F22</f>
        <v>87.72477876106196</v>
      </c>
    </row>
    <row r="30" spans="1:6" ht="18.75" customHeight="1">
      <c r="A30" s="72" t="s">
        <v>68</v>
      </c>
      <c r="B30" s="101" t="s">
        <v>30</v>
      </c>
      <c r="C30" s="72">
        <v>0</v>
      </c>
      <c r="D30" s="72">
        <v>0</v>
      </c>
      <c r="E30" s="72">
        <v>0</v>
      </c>
      <c r="F30" s="72">
        <v>0</v>
      </c>
    </row>
    <row r="31" spans="1:6" ht="19.5" customHeight="1">
      <c r="A31" s="72" t="s">
        <v>69</v>
      </c>
      <c r="B31" s="101" t="s">
        <v>31</v>
      </c>
      <c r="C31" s="72">
        <v>0</v>
      </c>
      <c r="D31" s="72">
        <v>0</v>
      </c>
      <c r="E31" s="72">
        <v>0</v>
      </c>
      <c r="F31" s="72">
        <v>0</v>
      </c>
    </row>
    <row r="32" spans="1:6" ht="15">
      <c r="A32" s="73" t="s">
        <v>70</v>
      </c>
      <c r="B32" s="102" t="s">
        <v>32</v>
      </c>
      <c r="C32" s="73">
        <v>0</v>
      </c>
      <c r="D32" s="73">
        <v>0</v>
      </c>
      <c r="E32" s="73">
        <v>0</v>
      </c>
      <c r="F32" s="73">
        <v>0</v>
      </c>
    </row>
    <row r="33" spans="1:6" ht="20.25" customHeight="1">
      <c r="A33" s="73" t="s">
        <v>71</v>
      </c>
      <c r="B33" s="102" t="s">
        <v>33</v>
      </c>
      <c r="C33" s="73">
        <v>0</v>
      </c>
      <c r="D33" s="73">
        <v>0</v>
      </c>
      <c r="E33" s="73">
        <v>0</v>
      </c>
      <c r="F33" s="73">
        <v>0</v>
      </c>
    </row>
    <row r="34" spans="1:6" ht="20.25" customHeight="1">
      <c r="A34" s="73" t="s">
        <v>72</v>
      </c>
      <c r="B34" s="102" t="s">
        <v>34</v>
      </c>
      <c r="C34" s="73">
        <v>0</v>
      </c>
      <c r="D34" s="73">
        <v>0</v>
      </c>
      <c r="E34" s="73">
        <v>0</v>
      </c>
      <c r="F34" s="73">
        <v>0</v>
      </c>
    </row>
    <row r="35" spans="1:6" ht="21" customHeight="1">
      <c r="A35" s="73" t="s">
        <v>73</v>
      </c>
      <c r="B35" s="102" t="s">
        <v>35</v>
      </c>
      <c r="C35" s="73">
        <v>0</v>
      </c>
      <c r="D35" s="73">
        <v>0</v>
      </c>
      <c r="E35" s="73">
        <v>0</v>
      </c>
      <c r="F35" s="73">
        <v>0</v>
      </c>
    </row>
    <row r="36" spans="1:6" ht="19.5" customHeight="1">
      <c r="A36" s="72" t="s">
        <v>74</v>
      </c>
      <c r="B36" s="101" t="s">
        <v>36</v>
      </c>
      <c r="C36" s="72">
        <f>C29</f>
        <v>739.4765</v>
      </c>
      <c r="D36" s="72">
        <f>D29</f>
        <v>87.71963226571766</v>
      </c>
      <c r="E36" s="72">
        <f>E29</f>
        <v>59.477399999999996</v>
      </c>
      <c r="F36" s="72">
        <f>F29</f>
        <v>87.72477876106196</v>
      </c>
    </row>
    <row r="37" spans="1:6" ht="17.25" customHeight="1">
      <c r="A37" s="72" t="s">
        <v>75</v>
      </c>
      <c r="B37" s="101" t="s">
        <v>37</v>
      </c>
      <c r="C37" s="74" t="s">
        <v>84</v>
      </c>
      <c r="D37" s="72">
        <v>87.72</v>
      </c>
      <c r="E37" s="74" t="s">
        <v>84</v>
      </c>
      <c r="F37" s="72">
        <v>87.72</v>
      </c>
    </row>
    <row r="38" spans="1:6" ht="15">
      <c r="A38" s="72" t="s">
        <v>76</v>
      </c>
      <c r="B38" s="101" t="s">
        <v>38</v>
      </c>
      <c r="C38" s="74" t="s">
        <v>84</v>
      </c>
      <c r="D38" s="72">
        <v>0</v>
      </c>
      <c r="E38" s="74" t="s">
        <v>84</v>
      </c>
      <c r="F38" s="72">
        <v>0</v>
      </c>
    </row>
    <row r="39" spans="1:6" ht="18.75" customHeight="1">
      <c r="A39" s="72" t="s">
        <v>77</v>
      </c>
      <c r="B39" s="101" t="s">
        <v>39</v>
      </c>
      <c r="C39" s="74"/>
      <c r="D39" s="72">
        <v>95.1</v>
      </c>
      <c r="E39" s="74"/>
      <c r="F39" s="72">
        <v>95.1</v>
      </c>
    </row>
    <row r="40" spans="1:6" ht="17.25" customHeight="1">
      <c r="A40" s="72" t="s">
        <v>78</v>
      </c>
      <c r="B40" s="101" t="s">
        <v>40</v>
      </c>
      <c r="C40" s="74"/>
      <c r="D40" s="72">
        <v>0</v>
      </c>
      <c r="E40" s="74"/>
      <c r="F40" s="72">
        <v>0</v>
      </c>
    </row>
    <row r="41" spans="1:6" ht="20.25" customHeight="1">
      <c r="A41" s="72" t="s">
        <v>79</v>
      </c>
      <c r="B41" s="101" t="s">
        <v>41</v>
      </c>
      <c r="C41" s="74"/>
      <c r="D41" s="72">
        <v>100</v>
      </c>
      <c r="E41" s="74"/>
      <c r="F41" s="72">
        <v>100</v>
      </c>
    </row>
    <row r="42" spans="1:6" ht="24" customHeight="1">
      <c r="A42" s="72" t="s">
        <v>80</v>
      </c>
      <c r="B42" s="101" t="s">
        <v>42</v>
      </c>
      <c r="C42" s="72">
        <v>8430</v>
      </c>
      <c r="D42" s="74"/>
      <c r="E42" s="72">
        <v>678</v>
      </c>
      <c r="F42" s="74"/>
    </row>
    <row r="43" spans="1:6" ht="21.75" customHeight="1">
      <c r="A43" s="72" t="s">
        <v>81</v>
      </c>
      <c r="B43" s="101" t="s">
        <v>43</v>
      </c>
      <c r="C43" s="72">
        <v>0</v>
      </c>
      <c r="D43" s="72">
        <v>0</v>
      </c>
      <c r="E43" s="72">
        <v>0</v>
      </c>
      <c r="F43" s="72">
        <v>0</v>
      </c>
    </row>
    <row r="44" spans="1:6" ht="21.75" customHeight="1">
      <c r="A44" s="103" t="s">
        <v>85</v>
      </c>
      <c r="B44" s="101" t="s">
        <v>86</v>
      </c>
      <c r="C44" s="104" t="s">
        <v>84</v>
      </c>
      <c r="D44" s="105">
        <f>D36*1.2</f>
        <v>105.26355871886119</v>
      </c>
      <c r="E44" s="106" t="s">
        <v>84</v>
      </c>
      <c r="F44" s="105">
        <v>105.26</v>
      </c>
    </row>
    <row r="45" spans="1:2" ht="15">
      <c r="A45" s="3"/>
      <c r="B45" s="1" t="s">
        <v>44</v>
      </c>
    </row>
    <row r="46" ht="15">
      <c r="A46" s="2"/>
    </row>
    <row r="47" ht="15">
      <c r="A47" s="2"/>
    </row>
    <row r="48" spans="1:3" ht="15">
      <c r="A48" s="3"/>
      <c r="B48" s="36"/>
      <c r="C48" s="37"/>
    </row>
    <row r="49" spans="1:3" ht="15.75">
      <c r="A49" s="4"/>
      <c r="B49" s="38"/>
      <c r="C49" s="37"/>
    </row>
    <row r="50" spans="1:3" ht="15">
      <c r="A50" s="3"/>
      <c r="B50" s="39"/>
      <c r="C50" s="37"/>
    </row>
  </sheetData>
  <sheetProtection/>
  <mergeCells count="7">
    <mergeCell ref="A1:F1"/>
    <mergeCell ref="A2:F2"/>
    <mergeCell ref="A3:F3"/>
    <mergeCell ref="A4:A5"/>
    <mergeCell ref="B4:B5"/>
    <mergeCell ref="C4:D4"/>
    <mergeCell ref="E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B48" sqref="B48:B50"/>
    </sheetView>
  </sheetViews>
  <sheetFormatPr defaultColWidth="9.140625" defaultRowHeight="15"/>
  <cols>
    <col min="2" max="2" width="55.421875" style="0" customWidth="1"/>
    <col min="3" max="3" width="15.8515625" style="0" customWidth="1"/>
    <col min="4" max="4" width="14.7109375" style="0" customWidth="1"/>
    <col min="5" max="5" width="14.00390625" style="0" customWidth="1"/>
    <col min="6" max="6" width="14.7109375" style="0" customWidth="1"/>
  </cols>
  <sheetData>
    <row r="1" spans="1:6" ht="15.75">
      <c r="A1" s="163" t="s">
        <v>88</v>
      </c>
      <c r="B1" s="163"/>
      <c r="C1" s="163"/>
      <c r="D1" s="163"/>
      <c r="E1" s="163"/>
      <c r="F1" s="163"/>
    </row>
    <row r="2" spans="1:6" ht="30.75" customHeight="1">
      <c r="A2" s="164" t="s">
        <v>0</v>
      </c>
      <c r="B2" s="164"/>
      <c r="C2" s="164"/>
      <c r="D2" s="164"/>
      <c r="E2" s="164"/>
      <c r="F2" s="164"/>
    </row>
    <row r="3" spans="1:6" ht="15">
      <c r="A3" s="165" t="s">
        <v>1</v>
      </c>
      <c r="B3" s="165"/>
      <c r="C3" s="165"/>
      <c r="D3" s="165"/>
      <c r="E3" s="165"/>
      <c r="F3" s="165"/>
    </row>
    <row r="4" spans="1:6" ht="15">
      <c r="A4" s="166" t="s">
        <v>2</v>
      </c>
      <c r="B4" s="166" t="s">
        <v>3</v>
      </c>
      <c r="C4" s="168" t="s">
        <v>91</v>
      </c>
      <c r="D4" s="169"/>
      <c r="E4" s="168" t="s">
        <v>92</v>
      </c>
      <c r="F4" s="169"/>
    </row>
    <row r="5" spans="1:6" ht="15">
      <c r="A5" s="167"/>
      <c r="B5" s="167"/>
      <c r="C5" s="99" t="s">
        <v>5</v>
      </c>
      <c r="D5" s="99" t="s">
        <v>6</v>
      </c>
      <c r="E5" s="99" t="s">
        <v>5</v>
      </c>
      <c r="F5" s="99" t="s">
        <v>6</v>
      </c>
    </row>
    <row r="6" spans="1:6" ht="15">
      <c r="A6" s="107" t="s">
        <v>45</v>
      </c>
      <c r="B6" s="108">
        <v>2</v>
      </c>
      <c r="C6" s="108">
        <v>3</v>
      </c>
      <c r="D6" s="108">
        <v>4</v>
      </c>
      <c r="E6" s="108">
        <v>5</v>
      </c>
      <c r="F6" s="108">
        <v>6</v>
      </c>
    </row>
    <row r="7" spans="1:6" ht="21.75" customHeight="1">
      <c r="A7" s="72" t="s">
        <v>45</v>
      </c>
      <c r="B7" s="101" t="s">
        <v>7</v>
      </c>
      <c r="C7" s="77">
        <f>C15+C16+C19</f>
        <v>151.5714</v>
      </c>
      <c r="D7" s="77">
        <f>D15+D16+D19</f>
        <v>17.98</v>
      </c>
      <c r="E7" s="77">
        <f>E15+E16+E19</f>
        <v>12.17581</v>
      </c>
      <c r="F7" s="77">
        <f>F15+F16+F19</f>
        <v>17.984948301329396</v>
      </c>
    </row>
    <row r="8" spans="1:6" ht="22.5" customHeight="1">
      <c r="A8" s="72" t="s">
        <v>46</v>
      </c>
      <c r="B8" s="101" t="s">
        <v>8</v>
      </c>
      <c r="C8" s="109">
        <v>0</v>
      </c>
      <c r="D8" s="109">
        <v>0</v>
      </c>
      <c r="E8" s="109">
        <v>0</v>
      </c>
      <c r="F8" s="109">
        <v>0</v>
      </c>
    </row>
    <row r="9" spans="1:6" ht="19.5" customHeight="1">
      <c r="A9" s="73" t="s">
        <v>47</v>
      </c>
      <c r="B9" s="101" t="s">
        <v>9</v>
      </c>
      <c r="C9" s="109">
        <v>0</v>
      </c>
      <c r="D9" s="109">
        <v>0</v>
      </c>
      <c r="E9" s="109">
        <v>0</v>
      </c>
      <c r="F9" s="109">
        <v>0</v>
      </c>
    </row>
    <row r="10" spans="1:6" ht="18.75" customHeight="1">
      <c r="A10" s="73" t="s">
        <v>48</v>
      </c>
      <c r="B10" s="102" t="s">
        <v>10</v>
      </c>
      <c r="C10" s="110">
        <v>0</v>
      </c>
      <c r="D10" s="110">
        <v>0</v>
      </c>
      <c r="E10" s="110">
        <v>0</v>
      </c>
      <c r="F10" s="110">
        <v>0</v>
      </c>
    </row>
    <row r="11" spans="1:6" ht="21" customHeight="1">
      <c r="A11" s="72" t="s">
        <v>49</v>
      </c>
      <c r="B11" s="101" t="s">
        <v>11</v>
      </c>
      <c r="C11" s="109">
        <v>0</v>
      </c>
      <c r="D11" s="109">
        <v>0</v>
      </c>
      <c r="E11" s="109">
        <v>0</v>
      </c>
      <c r="F11" s="109">
        <v>0</v>
      </c>
    </row>
    <row r="12" spans="1:6" ht="22.5" customHeight="1">
      <c r="A12" s="73" t="s">
        <v>12</v>
      </c>
      <c r="B12" s="102" t="s">
        <v>13</v>
      </c>
      <c r="C12" s="110">
        <v>0</v>
      </c>
      <c r="D12" s="110">
        <v>0</v>
      </c>
      <c r="E12" s="110">
        <v>0</v>
      </c>
      <c r="F12" s="110">
        <v>0</v>
      </c>
    </row>
    <row r="13" spans="1:6" ht="20.25" customHeight="1">
      <c r="A13" s="73" t="s">
        <v>50</v>
      </c>
      <c r="B13" s="102" t="s">
        <v>17</v>
      </c>
      <c r="C13" s="110">
        <v>0</v>
      </c>
      <c r="D13" s="110">
        <v>0</v>
      </c>
      <c r="E13" s="110">
        <v>0</v>
      </c>
      <c r="F13" s="110">
        <v>0</v>
      </c>
    </row>
    <row r="14" spans="1:6" ht="19.5" customHeight="1">
      <c r="A14" s="73" t="s">
        <v>51</v>
      </c>
      <c r="B14" s="102" t="s">
        <v>18</v>
      </c>
      <c r="C14" s="110">
        <v>0</v>
      </c>
      <c r="D14" s="110">
        <v>0</v>
      </c>
      <c r="E14" s="110">
        <v>0</v>
      </c>
      <c r="F14" s="110">
        <v>0</v>
      </c>
    </row>
    <row r="15" spans="1:6" ht="21.75" customHeight="1">
      <c r="A15" s="72" t="s">
        <v>53</v>
      </c>
      <c r="B15" s="101" t="s">
        <v>19</v>
      </c>
      <c r="C15" s="111">
        <f>D15*C42/1000</f>
        <v>62.9721</v>
      </c>
      <c r="D15" s="109">
        <v>7.47</v>
      </c>
      <c r="E15" s="109">
        <f>F15*E42/1000</f>
        <v>5.057189999999999</v>
      </c>
      <c r="F15" s="109">
        <v>7.47</v>
      </c>
    </row>
    <row r="16" spans="1:6" ht="22.5" customHeight="1">
      <c r="A16" s="72" t="s">
        <v>54</v>
      </c>
      <c r="B16" s="101" t="s">
        <v>20</v>
      </c>
      <c r="C16" s="111">
        <f>C17+C18</f>
        <v>68.0301</v>
      </c>
      <c r="D16" s="111">
        <f>D17+D18</f>
        <v>8.07</v>
      </c>
      <c r="E16" s="111">
        <f>E17+E18</f>
        <v>5.46674</v>
      </c>
      <c r="F16" s="111">
        <f>F17+F18</f>
        <v>8.074948301329396</v>
      </c>
    </row>
    <row r="17" spans="1:6" ht="19.5" customHeight="1">
      <c r="A17" s="73" t="s">
        <v>55</v>
      </c>
      <c r="B17" s="102" t="s">
        <v>21</v>
      </c>
      <c r="C17" s="112">
        <f>D17*C42/1000</f>
        <v>54.3735</v>
      </c>
      <c r="D17" s="110">
        <v>6.45</v>
      </c>
      <c r="E17" s="110">
        <v>4.37</v>
      </c>
      <c r="F17" s="110">
        <f>E17/E42*1000</f>
        <v>6.454948301329395</v>
      </c>
    </row>
    <row r="18" spans="1:6" ht="15">
      <c r="A18" s="73" t="s">
        <v>56</v>
      </c>
      <c r="B18" s="102" t="s">
        <v>22</v>
      </c>
      <c r="C18" s="112">
        <f>D18*C42/1000</f>
        <v>13.656600000000001</v>
      </c>
      <c r="D18" s="110">
        <v>1.62</v>
      </c>
      <c r="E18" s="110">
        <f>F18*E42/1000</f>
        <v>1.09674</v>
      </c>
      <c r="F18" s="110">
        <v>1.62</v>
      </c>
    </row>
    <row r="19" spans="1:6" ht="20.25" customHeight="1">
      <c r="A19" s="72" t="s">
        <v>57</v>
      </c>
      <c r="B19" s="101" t="s">
        <v>23</v>
      </c>
      <c r="C19" s="111">
        <f>C20+C21</f>
        <v>20.569200000000002</v>
      </c>
      <c r="D19" s="111">
        <f>D20+D21</f>
        <v>2.44</v>
      </c>
      <c r="E19" s="111">
        <f>E20+E21</f>
        <v>1.65188</v>
      </c>
      <c r="F19" s="111">
        <f>F20+F21</f>
        <v>2.44</v>
      </c>
    </row>
    <row r="20" spans="1:6" ht="22.5" customHeight="1">
      <c r="A20" s="73" t="s">
        <v>58</v>
      </c>
      <c r="B20" s="102" t="s">
        <v>24</v>
      </c>
      <c r="C20" s="112">
        <f>D20*C42/1000</f>
        <v>16.6914</v>
      </c>
      <c r="D20" s="110">
        <v>1.98</v>
      </c>
      <c r="E20" s="110">
        <f>F20*E42/1000</f>
        <v>1.34046</v>
      </c>
      <c r="F20" s="110">
        <v>1.98</v>
      </c>
    </row>
    <row r="21" spans="1:6" ht="15">
      <c r="A21" s="73" t="s">
        <v>59</v>
      </c>
      <c r="B21" s="102" t="s">
        <v>25</v>
      </c>
      <c r="C21" s="112">
        <f>D21*C42/1000</f>
        <v>3.8778</v>
      </c>
      <c r="D21" s="110">
        <v>0.46</v>
      </c>
      <c r="E21" s="110">
        <f>F21*E42/1000</f>
        <v>0.31142000000000003</v>
      </c>
      <c r="F21" s="110">
        <v>0.46</v>
      </c>
    </row>
    <row r="22" spans="1:6" ht="21" customHeight="1">
      <c r="A22" s="72" t="s">
        <v>60</v>
      </c>
      <c r="B22" s="101" t="s">
        <v>26</v>
      </c>
      <c r="C22" s="111">
        <f>C23+C24</f>
        <v>9.020100000000001</v>
      </c>
      <c r="D22" s="111">
        <f>D23+D24</f>
        <v>1.07</v>
      </c>
      <c r="E22" s="111">
        <f>E23+E24</f>
        <v>0.72439</v>
      </c>
      <c r="F22" s="111">
        <f>F23+F24</f>
        <v>1.07</v>
      </c>
    </row>
    <row r="23" spans="1:6" ht="21.75" customHeight="1">
      <c r="A23" s="73" t="s">
        <v>61</v>
      </c>
      <c r="B23" s="102" t="s">
        <v>24</v>
      </c>
      <c r="C23" s="112">
        <f>D23*C42/1000</f>
        <v>8.598600000000001</v>
      </c>
      <c r="D23" s="110">
        <v>1.02</v>
      </c>
      <c r="E23" s="110">
        <f>F23*E42/1000</f>
        <v>0.6905399999999999</v>
      </c>
      <c r="F23" s="110">
        <v>1.02</v>
      </c>
    </row>
    <row r="24" spans="1:6" ht="15">
      <c r="A24" s="73" t="s">
        <v>62</v>
      </c>
      <c r="B24" s="102" t="s">
        <v>25</v>
      </c>
      <c r="C24" s="112">
        <f>D24*C42/1000</f>
        <v>0.4215</v>
      </c>
      <c r="D24" s="110">
        <v>0.05</v>
      </c>
      <c r="E24" s="110">
        <f>F24*E42/1000</f>
        <v>0.03385</v>
      </c>
      <c r="F24" s="110">
        <v>0.05</v>
      </c>
    </row>
    <row r="25" spans="1:6" ht="22.5" customHeight="1">
      <c r="A25" s="72" t="s">
        <v>63</v>
      </c>
      <c r="B25" s="101" t="s">
        <v>27</v>
      </c>
      <c r="C25" s="109">
        <f>C26+C27</f>
        <v>71.82360000000001</v>
      </c>
      <c r="D25" s="109">
        <f>D26+D27</f>
        <v>8.52</v>
      </c>
      <c r="E25" s="109">
        <f>E26+E27</f>
        <v>5.768039999999999</v>
      </c>
      <c r="F25" s="109">
        <f>F26+F27</f>
        <v>8.52</v>
      </c>
    </row>
    <row r="26" spans="1:6" ht="20.25" customHeight="1">
      <c r="A26" s="72" t="s">
        <v>64</v>
      </c>
      <c r="B26" s="102" t="s">
        <v>24</v>
      </c>
      <c r="C26" s="109">
        <f>D26*C42/1000</f>
        <v>68.78880000000001</v>
      </c>
      <c r="D26" s="109">
        <v>8.16</v>
      </c>
      <c r="E26" s="109">
        <f>F26*E42/1000</f>
        <v>5.5243199999999995</v>
      </c>
      <c r="F26" s="109">
        <v>8.16</v>
      </c>
    </row>
    <row r="27" spans="1:6" ht="15">
      <c r="A27" s="72" t="s">
        <v>65</v>
      </c>
      <c r="B27" s="102" t="s">
        <v>25</v>
      </c>
      <c r="C27" s="109">
        <f>D27*C42/1000</f>
        <v>3.0347999999999997</v>
      </c>
      <c r="D27" s="109">
        <v>0.36</v>
      </c>
      <c r="E27" s="109">
        <f>F27*E42/1000</f>
        <v>0.24372</v>
      </c>
      <c r="F27" s="109">
        <v>0.36</v>
      </c>
    </row>
    <row r="28" spans="1:6" ht="15">
      <c r="A28" s="72" t="s">
        <v>66</v>
      </c>
      <c r="B28" s="101" t="s">
        <v>28</v>
      </c>
      <c r="C28" s="109">
        <v>0</v>
      </c>
      <c r="D28" s="109">
        <v>0</v>
      </c>
      <c r="E28" s="109">
        <v>0</v>
      </c>
      <c r="F28" s="109">
        <v>0</v>
      </c>
    </row>
    <row r="29" spans="1:6" ht="17.25" customHeight="1">
      <c r="A29" s="72" t="s">
        <v>67</v>
      </c>
      <c r="B29" s="101" t="s">
        <v>29</v>
      </c>
      <c r="C29" s="109">
        <f>C25+C22+C7</f>
        <v>232.41510000000002</v>
      </c>
      <c r="D29" s="109">
        <f>D25+D22+D7</f>
        <v>27.57</v>
      </c>
      <c r="E29" s="109">
        <f>E25+E22+E7</f>
        <v>18.668239999999997</v>
      </c>
      <c r="F29" s="109">
        <f>F25+F22+F7</f>
        <v>27.574948301329396</v>
      </c>
    </row>
    <row r="30" spans="1:6" ht="18.75" customHeight="1">
      <c r="A30" s="72" t="s">
        <v>68</v>
      </c>
      <c r="B30" s="101" t="s">
        <v>30</v>
      </c>
      <c r="C30" s="109">
        <v>0</v>
      </c>
      <c r="D30" s="109">
        <v>0</v>
      </c>
      <c r="E30" s="109">
        <v>0</v>
      </c>
      <c r="F30" s="109">
        <v>0</v>
      </c>
    </row>
    <row r="31" spans="1:6" ht="20.25" customHeight="1">
      <c r="A31" s="72" t="s">
        <v>69</v>
      </c>
      <c r="B31" s="101" t="s">
        <v>31</v>
      </c>
      <c r="C31" s="109">
        <v>0</v>
      </c>
      <c r="D31" s="109">
        <v>0</v>
      </c>
      <c r="E31" s="109">
        <v>0</v>
      </c>
      <c r="F31" s="109">
        <v>0</v>
      </c>
    </row>
    <row r="32" spans="1:6" ht="16.5" customHeight="1">
      <c r="A32" s="73" t="s">
        <v>70</v>
      </c>
      <c r="B32" s="102" t="s">
        <v>32</v>
      </c>
      <c r="C32" s="110">
        <v>0</v>
      </c>
      <c r="D32" s="110">
        <v>0</v>
      </c>
      <c r="E32" s="110">
        <v>0</v>
      </c>
      <c r="F32" s="110">
        <v>0</v>
      </c>
    </row>
    <row r="33" spans="1:6" ht="20.25" customHeight="1">
      <c r="A33" s="73" t="s">
        <v>71</v>
      </c>
      <c r="B33" s="102" t="s">
        <v>33</v>
      </c>
      <c r="C33" s="110">
        <v>0</v>
      </c>
      <c r="D33" s="110">
        <v>0</v>
      </c>
      <c r="E33" s="110">
        <v>0</v>
      </c>
      <c r="F33" s="110">
        <v>0</v>
      </c>
    </row>
    <row r="34" spans="1:6" ht="23.25" customHeight="1">
      <c r="A34" s="73" t="s">
        <v>72</v>
      </c>
      <c r="B34" s="102" t="s">
        <v>34</v>
      </c>
      <c r="C34" s="110">
        <v>0</v>
      </c>
      <c r="D34" s="110">
        <v>0</v>
      </c>
      <c r="E34" s="110">
        <v>0</v>
      </c>
      <c r="F34" s="110">
        <v>0</v>
      </c>
    </row>
    <row r="35" spans="1:6" ht="25.5" customHeight="1">
      <c r="A35" s="73" t="s">
        <v>73</v>
      </c>
      <c r="B35" s="102" t="s">
        <v>35</v>
      </c>
      <c r="C35" s="110">
        <v>0</v>
      </c>
      <c r="D35" s="110">
        <v>0</v>
      </c>
      <c r="E35" s="110">
        <v>0</v>
      </c>
      <c r="F35" s="110">
        <v>0</v>
      </c>
    </row>
    <row r="36" spans="1:6" ht="22.5" customHeight="1">
      <c r="A36" s="72" t="s">
        <v>74</v>
      </c>
      <c r="B36" s="101" t="s">
        <v>36</v>
      </c>
      <c r="C36" s="109">
        <f>C25+C7+C22</f>
        <v>232.41510000000005</v>
      </c>
      <c r="D36" s="109">
        <f>D25+D7+D22</f>
        <v>27.57</v>
      </c>
      <c r="E36" s="109">
        <f>E25+E7+E22</f>
        <v>18.668239999999997</v>
      </c>
      <c r="F36" s="109">
        <f>F25+F7+F22</f>
        <v>27.574948301329396</v>
      </c>
    </row>
    <row r="37" spans="1:6" ht="22.5" customHeight="1">
      <c r="A37" s="72" t="s">
        <v>75</v>
      </c>
      <c r="B37" s="101" t="s">
        <v>37</v>
      </c>
      <c r="C37" s="74" t="s">
        <v>84</v>
      </c>
      <c r="D37" s="72" t="s">
        <v>84</v>
      </c>
      <c r="E37" s="74" t="s">
        <v>84</v>
      </c>
      <c r="F37" s="74" t="s">
        <v>84</v>
      </c>
    </row>
    <row r="38" spans="1:6" ht="15">
      <c r="A38" s="72" t="s">
        <v>76</v>
      </c>
      <c r="B38" s="101" t="s">
        <v>38</v>
      </c>
      <c r="C38" s="74" t="s">
        <v>84</v>
      </c>
      <c r="D38" s="72">
        <v>0</v>
      </c>
      <c r="E38" s="74" t="s">
        <v>84</v>
      </c>
      <c r="F38" s="74" t="s">
        <v>84</v>
      </c>
    </row>
    <row r="39" spans="1:6" ht="19.5" customHeight="1">
      <c r="A39" s="72" t="s">
        <v>77</v>
      </c>
      <c r="B39" s="101" t="s">
        <v>39</v>
      </c>
      <c r="C39" s="74"/>
      <c r="D39" s="72"/>
      <c r="E39" s="74"/>
      <c r="F39" s="74"/>
    </row>
    <row r="40" spans="1:6" ht="26.25" customHeight="1">
      <c r="A40" s="72" t="s">
        <v>78</v>
      </c>
      <c r="B40" s="101" t="s">
        <v>40</v>
      </c>
      <c r="C40" s="74"/>
      <c r="D40" s="72">
        <v>0</v>
      </c>
      <c r="E40" s="74"/>
      <c r="F40" s="74"/>
    </row>
    <row r="41" spans="1:6" ht="24" customHeight="1">
      <c r="A41" s="72" t="s">
        <v>79</v>
      </c>
      <c r="B41" s="101" t="s">
        <v>41</v>
      </c>
      <c r="C41" s="74"/>
      <c r="D41" s="72">
        <v>100</v>
      </c>
      <c r="E41" s="74"/>
      <c r="F41" s="74"/>
    </row>
    <row r="42" spans="1:6" ht="23.25" customHeight="1">
      <c r="A42" s="72" t="s">
        <v>80</v>
      </c>
      <c r="B42" s="101" t="s">
        <v>42</v>
      </c>
      <c r="C42" s="72">
        <v>8430</v>
      </c>
      <c r="D42" s="74"/>
      <c r="E42" s="72">
        <v>677</v>
      </c>
      <c r="F42" s="72"/>
    </row>
    <row r="43" spans="1:6" ht="26.25" customHeight="1">
      <c r="A43" s="72" t="s">
        <v>81</v>
      </c>
      <c r="B43" s="101" t="s">
        <v>43</v>
      </c>
      <c r="C43" s="72">
        <v>0</v>
      </c>
      <c r="D43" s="72">
        <v>0</v>
      </c>
      <c r="E43" s="72">
        <v>0</v>
      </c>
      <c r="F43" s="72">
        <v>0</v>
      </c>
    </row>
    <row r="44" spans="1:6" ht="25.5" customHeight="1">
      <c r="A44" s="103" t="s">
        <v>85</v>
      </c>
      <c r="B44" s="101" t="s">
        <v>86</v>
      </c>
      <c r="C44" s="104" t="s">
        <v>84</v>
      </c>
      <c r="D44" s="105">
        <f>D36*1.2</f>
        <v>33.083999999999996</v>
      </c>
      <c r="E44" s="105"/>
      <c r="F44" s="105">
        <v>33.08</v>
      </c>
    </row>
    <row r="45" spans="1:2" ht="15">
      <c r="A45" s="3"/>
      <c r="B45" s="1" t="s">
        <v>44</v>
      </c>
    </row>
    <row r="46" ht="15">
      <c r="A46" s="2"/>
    </row>
    <row r="47" ht="15">
      <c r="A47" s="2"/>
    </row>
    <row r="48" spans="1:3" ht="15">
      <c r="A48" s="3"/>
      <c r="B48" s="36"/>
      <c r="C48" s="37"/>
    </row>
    <row r="49" spans="1:3" ht="15.75">
      <c r="A49" s="4"/>
      <c r="B49" s="38"/>
      <c r="C49" s="37"/>
    </row>
    <row r="50" spans="1:3" ht="15">
      <c r="A50" s="3"/>
      <c r="B50" s="39"/>
      <c r="C50" s="37"/>
    </row>
  </sheetData>
  <sheetProtection/>
  <mergeCells count="7">
    <mergeCell ref="A1:F1"/>
    <mergeCell ref="A2:F2"/>
    <mergeCell ref="A3:F3"/>
    <mergeCell ref="A4:A5"/>
    <mergeCell ref="B4:B5"/>
    <mergeCell ref="C4:D4"/>
    <mergeCell ref="E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2018-09-12T12:27:59Z</cp:lastPrinted>
  <dcterms:created xsi:type="dcterms:W3CDTF">2017-10-11T10:03:22Z</dcterms:created>
  <dcterms:modified xsi:type="dcterms:W3CDTF">2018-09-17T11:50:41Z</dcterms:modified>
  <cp:category/>
  <cp:version/>
  <cp:contentType/>
  <cp:contentStatus/>
</cp:coreProperties>
</file>